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ylu\Documents\Vinculación 2017\O.T. C.V\OT Coord. Vinc 1er Trimestre\Art. 91 Fracc. XXX\2015\"/>
    </mc:Choice>
  </mc:AlternateContent>
  <bookViews>
    <workbookView xWindow="360" yWindow="45" windowWidth="11595" windowHeight="8445" tabRatio="663"/>
  </bookViews>
  <sheets>
    <sheet name="Ene-Dic 2015" sheetId="53" r:id="rId1"/>
  </sheets>
  <calcPr calcId="152511"/>
</workbook>
</file>

<file path=xl/calcChain.xml><?xml version="1.0" encoding="utf-8"?>
<calcChain xmlns="http://schemas.openxmlformats.org/spreadsheetml/2006/main">
  <c r="AZ28" i="53" l="1"/>
  <c r="AW28" i="53"/>
  <c r="AT28" i="53"/>
  <c r="AQ28" i="53"/>
  <c r="AN28" i="53"/>
  <c r="AZ16" i="53"/>
  <c r="AW16" i="53"/>
  <c r="AT16" i="53"/>
  <c r="AQ16" i="53"/>
  <c r="AN16" i="53"/>
  <c r="AZ9" i="53"/>
  <c r="AW9" i="53"/>
  <c r="AT9" i="53"/>
  <c r="AQ9" i="53"/>
  <c r="AN9" i="53"/>
  <c r="BJ28" i="53"/>
  <c r="BJ16" i="53"/>
  <c r="BJ9" i="53"/>
  <c r="BJ19" i="53"/>
  <c r="BJ20" i="53"/>
  <c r="BJ21" i="53"/>
  <c r="BJ22" i="53"/>
  <c r="BJ23" i="53"/>
  <c r="BJ24" i="53"/>
  <c r="BJ25" i="53"/>
  <c r="BJ26" i="53"/>
  <c r="BJ27" i="53"/>
  <c r="BJ7" i="53"/>
  <c r="BJ8" i="53"/>
  <c r="BJ12" i="53"/>
  <c r="BJ13" i="53"/>
  <c r="BJ14" i="53"/>
  <c r="BJ15" i="53"/>
  <c r="BA9" i="53"/>
  <c r="BA16" i="53"/>
  <c r="AX16" i="53"/>
  <c r="AU16" i="53"/>
  <c r="AR16" i="53"/>
  <c r="AO16" i="53"/>
  <c r="AX9" i="53"/>
  <c r="AU9" i="53"/>
  <c r="AR9" i="53"/>
  <c r="AO9" i="53"/>
  <c r="AL9" i="53"/>
  <c r="BK14" i="53"/>
  <c r="BK16" i="53"/>
  <c r="BB16" i="53"/>
  <c r="AY16" i="53"/>
  <c r="AV16" i="53"/>
  <c r="AS16" i="53"/>
  <c r="AP16" i="53"/>
  <c r="BK25" i="53"/>
  <c r="BK18" i="53"/>
  <c r="BJ6" i="53"/>
  <c r="BB9" i="53"/>
  <c r="AY9" i="53"/>
  <c r="AV9" i="53"/>
  <c r="AS9" i="53"/>
  <c r="AP9" i="53"/>
  <c r="BK6" i="53" l="1"/>
  <c r="BA28" i="53"/>
  <c r="AX28" i="53"/>
  <c r="AU28" i="53"/>
  <c r="AR28" i="53"/>
  <c r="AO28" i="53"/>
  <c r="BB28" i="53" l="1"/>
  <c r="AY28" i="53"/>
  <c r="AY29" i="53" s="1"/>
  <c r="AV28" i="53"/>
  <c r="AV29" i="53" s="1"/>
  <c r="AS28" i="53"/>
  <c r="AP28" i="53"/>
  <c r="AS29" i="53"/>
  <c r="BB29" i="53"/>
  <c r="AP29" i="53"/>
  <c r="BI6" i="53"/>
  <c r="BI9" i="53"/>
  <c r="AK31" i="53" l="1"/>
  <c r="AH31" i="53"/>
  <c r="AE31" i="53"/>
  <c r="AB31" i="53"/>
  <c r="Y31" i="53"/>
  <c r="V31" i="53"/>
  <c r="S31" i="53"/>
  <c r="P31" i="53"/>
  <c r="M31" i="53"/>
  <c r="J31" i="53"/>
  <c r="G31" i="53"/>
  <c r="D31" i="53"/>
  <c r="AL15" i="53" l="1"/>
  <c r="AL8" i="53"/>
  <c r="AN27" i="53" l="1"/>
  <c r="AK28" i="53" l="1"/>
  <c r="AJ28" i="53"/>
  <c r="AI28" i="53"/>
  <c r="AH28" i="53"/>
  <c r="AG28" i="53"/>
  <c r="AF28" i="53"/>
  <c r="AE28" i="53"/>
  <c r="AD28" i="53"/>
  <c r="AC28" i="53"/>
  <c r="AB28" i="53"/>
  <c r="AA28" i="53"/>
  <c r="Z28" i="53"/>
  <c r="Y28" i="53"/>
  <c r="X28" i="53"/>
  <c r="W28" i="53"/>
  <c r="V28" i="53"/>
  <c r="U28" i="53"/>
  <c r="T28" i="53"/>
  <c r="S28" i="53"/>
  <c r="R28" i="53"/>
  <c r="Q28" i="53"/>
  <c r="P28" i="53"/>
  <c r="O28" i="53"/>
  <c r="N28" i="53"/>
  <c r="M28" i="53"/>
  <c r="L28" i="53"/>
  <c r="K28" i="53"/>
  <c r="J28" i="53"/>
  <c r="I28" i="53"/>
  <c r="H28" i="53"/>
  <c r="G28" i="53"/>
  <c r="F28" i="53"/>
  <c r="E28" i="53"/>
  <c r="D28" i="53"/>
  <c r="C28" i="53"/>
  <c r="B28" i="53"/>
  <c r="BI27" i="53"/>
  <c r="AM27" i="53"/>
  <c r="BK27" i="53" s="1"/>
  <c r="AL27" i="53"/>
  <c r="AN26" i="53"/>
  <c r="BI26" i="53" s="1"/>
  <c r="AM26" i="53"/>
  <c r="BK26" i="53" s="1"/>
  <c r="AL26" i="53"/>
  <c r="BI25" i="53"/>
  <c r="AN24" i="53"/>
  <c r="BI24" i="53" s="1"/>
  <c r="AM24" i="53"/>
  <c r="BK24" i="53" s="1"/>
  <c r="AL24" i="53"/>
  <c r="AN23" i="53"/>
  <c r="BI23" i="53" s="1"/>
  <c r="AM23" i="53"/>
  <c r="BK23" i="53" s="1"/>
  <c r="AL23" i="53"/>
  <c r="AN22" i="53"/>
  <c r="BI22" i="53" s="1"/>
  <c r="AM22" i="53"/>
  <c r="BK22" i="53" s="1"/>
  <c r="AN21" i="53"/>
  <c r="BI21" i="53" s="1"/>
  <c r="AM21" i="53"/>
  <c r="BK21" i="53" s="1"/>
  <c r="AL21" i="53"/>
  <c r="AN20" i="53"/>
  <c r="BI20" i="53" s="1"/>
  <c r="AM20" i="53"/>
  <c r="BK20" i="53" s="1"/>
  <c r="AL20" i="53"/>
  <c r="AN19" i="53"/>
  <c r="BI19" i="53" s="1"/>
  <c r="AM19" i="53"/>
  <c r="AL19" i="53"/>
  <c r="BI18" i="53"/>
  <c r="AL18" i="53"/>
  <c r="BJ18" i="53" s="1"/>
  <c r="AQ29" i="53"/>
  <c r="AO29" i="53"/>
  <c r="AK16" i="53"/>
  <c r="AK29" i="53" s="1"/>
  <c r="AJ16" i="53"/>
  <c r="AI16" i="53"/>
  <c r="AH16" i="53"/>
  <c r="AG16" i="53"/>
  <c r="AF16" i="53"/>
  <c r="AE16" i="53"/>
  <c r="AD16" i="53"/>
  <c r="AC16" i="53"/>
  <c r="AB16" i="53"/>
  <c r="AB29" i="53" s="1"/>
  <c r="AA16" i="53"/>
  <c r="Z16" i="53"/>
  <c r="Y16" i="53"/>
  <c r="X16" i="53"/>
  <c r="W16" i="53"/>
  <c r="V16" i="53"/>
  <c r="U16" i="53"/>
  <c r="T16" i="53"/>
  <c r="S16" i="53"/>
  <c r="R16" i="53"/>
  <c r="Q16" i="53"/>
  <c r="P16" i="53"/>
  <c r="P29" i="53" s="1"/>
  <c r="O16" i="53"/>
  <c r="N16" i="53"/>
  <c r="M16" i="53"/>
  <c r="L16" i="53"/>
  <c r="K16" i="53"/>
  <c r="J16" i="53"/>
  <c r="I16" i="53"/>
  <c r="H16" i="53"/>
  <c r="G16" i="53"/>
  <c r="F16" i="53"/>
  <c r="E16" i="53"/>
  <c r="D16" i="53"/>
  <c r="C16" i="53"/>
  <c r="B16" i="53"/>
  <c r="AN15" i="53"/>
  <c r="AM15" i="53"/>
  <c r="BK15" i="53" s="1"/>
  <c r="AN14" i="53"/>
  <c r="BI14" i="53"/>
  <c r="AM14" i="53"/>
  <c r="AL14" i="53"/>
  <c r="BI13" i="53"/>
  <c r="AM13" i="53"/>
  <c r="BK13" i="53" s="1"/>
  <c r="AN12" i="53"/>
  <c r="BI12" i="53" s="1"/>
  <c r="AM12" i="53"/>
  <c r="BK12" i="53" s="1"/>
  <c r="AL12" i="53"/>
  <c r="AN11" i="53"/>
  <c r="BI11" i="53"/>
  <c r="AM11" i="53"/>
  <c r="AL11" i="53"/>
  <c r="BJ11" i="53" s="1"/>
  <c r="AK9" i="53"/>
  <c r="AJ9" i="53"/>
  <c r="AI9" i="53"/>
  <c r="AH9" i="53"/>
  <c r="AG9" i="53"/>
  <c r="AF9" i="53"/>
  <c r="AE9" i="53"/>
  <c r="AD9" i="53"/>
  <c r="AC9" i="53"/>
  <c r="AB9" i="53"/>
  <c r="AA9" i="53"/>
  <c r="Z9" i="53"/>
  <c r="Y9" i="53"/>
  <c r="X9" i="53"/>
  <c r="W9" i="53"/>
  <c r="V9" i="53"/>
  <c r="U9" i="53"/>
  <c r="T9" i="53"/>
  <c r="S9" i="53"/>
  <c r="R9" i="53"/>
  <c r="Q9" i="53"/>
  <c r="P9" i="53"/>
  <c r="O9" i="53"/>
  <c r="N9" i="53"/>
  <c r="M9" i="53"/>
  <c r="L9" i="53"/>
  <c r="K9" i="53"/>
  <c r="J9" i="53"/>
  <c r="I9" i="53"/>
  <c r="H9" i="53"/>
  <c r="G9" i="53"/>
  <c r="F9" i="53"/>
  <c r="E9" i="53"/>
  <c r="D9" i="53"/>
  <c r="C9" i="53"/>
  <c r="B9" i="53"/>
  <c r="AN8" i="53"/>
  <c r="BI8" i="53"/>
  <c r="AM8" i="53"/>
  <c r="BK8" i="53" s="1"/>
  <c r="AN7" i="53"/>
  <c r="BI7" i="53"/>
  <c r="AM7" i="53"/>
  <c r="AL7" i="53"/>
  <c r="AM9" i="53" l="1"/>
  <c r="BK7" i="53"/>
  <c r="BK9" i="53" s="1"/>
  <c r="AL16" i="53"/>
  <c r="D29" i="53"/>
  <c r="H29" i="53"/>
  <c r="L29" i="53"/>
  <c r="AG29" i="53"/>
  <c r="E29" i="53"/>
  <c r="I29" i="53"/>
  <c r="M29" i="53"/>
  <c r="T29" i="53"/>
  <c r="X29" i="53"/>
  <c r="F29" i="53"/>
  <c r="J29" i="53"/>
  <c r="R29" i="53"/>
  <c r="AH29" i="53"/>
  <c r="U29" i="53"/>
  <c r="Y29" i="53"/>
  <c r="AM16" i="53"/>
  <c r="BK11" i="53"/>
  <c r="BK19" i="53"/>
  <c r="AM28" i="53"/>
  <c r="BK28" i="53" s="1"/>
  <c r="BI16" i="53"/>
  <c r="C29" i="53"/>
  <c r="G29" i="53"/>
  <c r="N29" i="53"/>
  <c r="AJ29" i="53"/>
  <c r="O29" i="53"/>
  <c r="AN29" i="53"/>
  <c r="BI29" i="53" s="1"/>
  <c r="K29" i="53"/>
  <c r="S29" i="53"/>
  <c r="V29" i="53"/>
  <c r="Z29" i="53"/>
  <c r="AL28" i="53"/>
  <c r="AL29" i="53" s="1"/>
  <c r="BJ29" i="53" s="1"/>
  <c r="B29" i="53"/>
  <c r="Q29" i="53"/>
  <c r="W29" i="53"/>
  <c r="AA29" i="53"/>
  <c r="BI15" i="53"/>
  <c r="AI29" i="53"/>
  <c r="AF29" i="53"/>
  <c r="AE29" i="53"/>
  <c r="AM29" i="53"/>
  <c r="BK29" i="53" s="1"/>
  <c r="AD29" i="53"/>
  <c r="AC29" i="53"/>
  <c r="B32" i="53" l="1"/>
  <c r="BI28" i="53"/>
</calcChain>
</file>

<file path=xl/comments1.xml><?xml version="1.0" encoding="utf-8"?>
<comments xmlns="http://schemas.openxmlformats.org/spreadsheetml/2006/main">
  <authors>
    <author>Marylu Róman</author>
  </authors>
  <commentList>
    <comment ref="AH6" authorId="0" shapeId="0">
      <text>
        <r>
          <rPr>
            <b/>
            <sz val="9"/>
            <color indexed="81"/>
            <rFont val="Tahoma"/>
            <family val="2"/>
          </rPr>
          <t>Marylu Róman:</t>
        </r>
        <r>
          <rPr>
            <sz val="9"/>
            <color indexed="81"/>
            <rFont val="Tahoma"/>
            <family val="2"/>
          </rPr>
          <t xml:space="preserve">
la diferencia erntre el total de 36 y las 21 solicitudes realizadas entre hombres y mujeres, corresponde a 13 solicitudes desechadas. </t>
        </r>
      </text>
    </comment>
    <comment ref="AL6" authorId="0" shapeId="0">
      <text>
        <r>
          <rPr>
            <b/>
            <sz val="9"/>
            <color indexed="81"/>
            <rFont val="Tahoma"/>
            <family val="2"/>
          </rPr>
          <t>Marylu Róman:</t>
        </r>
        <r>
          <rPr>
            <sz val="9"/>
            <color indexed="81"/>
            <rFont val="Tahoma"/>
            <family val="2"/>
          </rPr>
          <t xml:space="preserve">
La suma de las solicitudes realizadas por hombres de 321. información sacada del INFOMEX</t>
        </r>
      </text>
    </comment>
    <comment ref="AM6" authorId="0" shapeId="0">
      <text>
        <r>
          <rPr>
            <b/>
            <sz val="9"/>
            <color indexed="81"/>
            <rFont val="Tahoma"/>
            <family val="2"/>
          </rPr>
          <t>Marylu Róman:</t>
        </r>
        <r>
          <rPr>
            <sz val="9"/>
            <color indexed="81"/>
            <rFont val="Tahoma"/>
            <family val="2"/>
          </rPr>
          <t xml:space="preserve">
La suma de solicitudes realizadas por mujeres da 277, información sacada del INFOMEX.</t>
        </r>
      </text>
    </comment>
    <comment ref="AN6" authorId="0" shapeId="0">
      <text>
        <r>
          <rPr>
            <b/>
            <sz val="9"/>
            <color indexed="81"/>
            <rFont val="Tahoma"/>
            <family val="2"/>
          </rPr>
          <t>Marylu Róman:</t>
        </r>
        <r>
          <rPr>
            <sz val="9"/>
            <color indexed="81"/>
            <rFont val="Tahoma"/>
            <family val="2"/>
          </rPr>
          <t xml:space="preserve">
Con la ifnormación sacada del INFOMEX durante cada mes del año 2015 el total daba 635, sumando hombres, mujeres, personas morales y quienes no fueron identificados. 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>Marylu Róman:</t>
        </r>
        <r>
          <rPr>
            <sz val="9"/>
            <color indexed="81"/>
            <rFont val="Tahoma"/>
            <family val="2"/>
          </rPr>
          <t xml:space="preserve">
6 Personas Morales </t>
        </r>
      </text>
    </comment>
    <comment ref="P14" authorId="0" shapeId="0">
      <text>
        <r>
          <rPr>
            <b/>
            <sz val="9"/>
            <color indexed="81"/>
            <rFont val="Tahoma"/>
            <family val="2"/>
          </rPr>
          <t>Marylu Róman:</t>
        </r>
        <r>
          <rPr>
            <sz val="9"/>
            <color indexed="81"/>
            <rFont val="Tahoma"/>
            <family val="2"/>
          </rPr>
          <t xml:space="preserve">
39 Solicitudes de Personas Morales 
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</rPr>
          <t>Marylu Róman:</t>
        </r>
        <r>
          <rPr>
            <sz val="9"/>
            <color indexed="81"/>
            <rFont val="Tahoma"/>
            <family val="2"/>
          </rPr>
          <t xml:space="preserve">
5 Solciitudes de Personas Morales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Marylu Róman:</t>
        </r>
        <r>
          <rPr>
            <sz val="9"/>
            <color indexed="81"/>
            <rFont val="Tahoma"/>
            <family val="2"/>
          </rPr>
          <t xml:space="preserve">
1 Persona Moral</t>
        </r>
      </text>
    </comment>
  </commentList>
</comments>
</file>

<file path=xl/sharedStrings.xml><?xml version="1.0" encoding="utf-8"?>
<sst xmlns="http://schemas.openxmlformats.org/spreadsheetml/2006/main" count="222" uniqueCount="64">
  <si>
    <t>SUJETOS OBLIGADOS</t>
  </si>
  <si>
    <t>MESES</t>
  </si>
  <si>
    <t>PODERES DE GOBIERNO</t>
  </si>
  <si>
    <t>PODER EJECUTIVO</t>
  </si>
  <si>
    <t>PODER LEGISLATIVO</t>
  </si>
  <si>
    <t>PODER JUDICIAL</t>
  </si>
  <si>
    <t>ORGANOS AUTONOMOS</t>
  </si>
  <si>
    <t>ASEQROO</t>
  </si>
  <si>
    <t>CDHEQROO</t>
  </si>
  <si>
    <t>IEQROO</t>
  </si>
  <si>
    <t>TEQROO</t>
  </si>
  <si>
    <t>MUNICIPIOS</t>
  </si>
  <si>
    <t>BENITO JUÁREZ</t>
  </si>
  <si>
    <t>COZUMEL</t>
  </si>
  <si>
    <t>ISLA MUJERES</t>
  </si>
  <si>
    <t>LÁZARO CÁRDENAS</t>
  </si>
  <si>
    <t>OTHÓN P. BLANCO</t>
  </si>
  <si>
    <t>SOLIDARIDAD</t>
  </si>
  <si>
    <t>TULUM</t>
  </si>
  <si>
    <t>MARZO</t>
  </si>
  <si>
    <t xml:space="preserve">ABRIL </t>
  </si>
  <si>
    <t xml:space="preserve">MAYO </t>
  </si>
  <si>
    <t>JUNIO</t>
  </si>
  <si>
    <t>JULIO</t>
  </si>
  <si>
    <t>SEPT</t>
  </si>
  <si>
    <t>OCT</t>
  </si>
  <si>
    <t>NOV</t>
  </si>
  <si>
    <t>DIC</t>
  </si>
  <si>
    <t>ENE</t>
  </si>
  <si>
    <t>FEB</t>
  </si>
  <si>
    <t>FELIPE C. PUERTO</t>
  </si>
  <si>
    <t>JOSÉ MA. MORELOS</t>
  </si>
  <si>
    <t>TOTAL MENSUAL</t>
  </si>
  <si>
    <t>TOTAL ANUAL</t>
  </si>
  <si>
    <t>SUBTOTAL</t>
  </si>
  <si>
    <t>M</t>
  </si>
  <si>
    <t>F</t>
  </si>
  <si>
    <t>Total</t>
  </si>
  <si>
    <t>AGOSTO</t>
  </si>
  <si>
    <t>BACALAR</t>
  </si>
  <si>
    <t>Nota:</t>
  </si>
  <si>
    <t>ACUMULADO GENERAL</t>
  </si>
  <si>
    <t>TOTAL</t>
  </si>
  <si>
    <t>HOMBRES *</t>
  </si>
  <si>
    <t>MUJERES *</t>
  </si>
  <si>
    <t>IDAIP</t>
  </si>
  <si>
    <t xml:space="preserve">Benito Juárez </t>
  </si>
  <si>
    <t xml:space="preserve">Tulum </t>
  </si>
  <si>
    <t xml:space="preserve">Poder Ejecutivo: </t>
  </si>
  <si>
    <t>3 Solicitudes de personas no identificadas</t>
  </si>
  <si>
    <t xml:space="preserve">1 Persona Moral </t>
  </si>
  <si>
    <t>2 Personas Morales</t>
  </si>
  <si>
    <t>B.J. 2 Personas Morales</t>
  </si>
  <si>
    <t xml:space="preserve">B.J. 2 Personas Morales </t>
  </si>
  <si>
    <t xml:space="preserve">B.J. 1 Persona Moral </t>
  </si>
  <si>
    <t>B.J. 1 Persona Moral</t>
  </si>
  <si>
    <t xml:space="preserve">B.J. 2 Persona Moral </t>
  </si>
  <si>
    <t>Tulum 1 Persona Moral</t>
  </si>
  <si>
    <t>Tulum 2 Personas Morales</t>
  </si>
  <si>
    <t xml:space="preserve">Tulum 1 Persona Moral </t>
  </si>
  <si>
    <t>J.M.M. 1 Persona Moral</t>
  </si>
  <si>
    <t>Lázaro Cárdenas 1 Persona Moral</t>
  </si>
  <si>
    <t>Promedio Total Mensual</t>
  </si>
  <si>
    <t>Promedio Mensual de S.O.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</si>
</sst>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.5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2" fillId="3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15" borderId="1" xfId="0" applyFont="1" applyFill="1" applyBorder="1"/>
    <xf numFmtId="0" fontId="5" fillId="15" borderId="3" xfId="0" applyFont="1" applyFill="1" applyBorder="1" applyAlignment="1">
      <alignment horizontal="left"/>
    </xf>
    <xf numFmtId="0" fontId="3" fillId="16" borderId="0" xfId="0" applyFont="1" applyFill="1"/>
    <xf numFmtId="164" fontId="0" fillId="0" borderId="0" xfId="0" applyNumberFormat="1"/>
    <xf numFmtId="164" fontId="0" fillId="16" borderId="0" xfId="0" applyNumberFormat="1" applyFill="1"/>
    <xf numFmtId="164" fontId="0" fillId="0" borderId="0" xfId="0" applyNumberFormat="1" applyAlignment="1">
      <alignment horizontal="center"/>
    </xf>
    <xf numFmtId="0" fontId="3" fillId="14" borderId="13" xfId="0" applyFont="1" applyFill="1" applyBorder="1"/>
    <xf numFmtId="1" fontId="0" fillId="14" borderId="13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0" fillId="0" borderId="0" xfId="0" applyFill="1"/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2:BK35"/>
  <sheetViews>
    <sheetView tabSelected="1" zoomScale="87" zoomScaleNormal="87" workbookViewId="0">
      <selection activeCell="A43" sqref="A43"/>
    </sheetView>
  </sheetViews>
  <sheetFormatPr baseColWidth="10" defaultRowHeight="12.75" x14ac:dyDescent="0.2"/>
  <cols>
    <col min="1" max="1" width="27" customWidth="1"/>
    <col min="2" max="4" width="11.42578125" customWidth="1"/>
    <col min="5" max="6" width="11.42578125" style="47" customWidth="1"/>
    <col min="7" max="40" width="11.42578125" customWidth="1"/>
    <col min="41" max="42" width="11.42578125" hidden="1" customWidth="1"/>
    <col min="43" max="43" width="11.42578125" customWidth="1"/>
    <col min="44" max="45" width="11.42578125" hidden="1" customWidth="1"/>
    <col min="46" max="46" width="11.42578125" customWidth="1"/>
    <col min="47" max="48" width="11.42578125" hidden="1" customWidth="1"/>
    <col min="49" max="49" width="11.42578125" customWidth="1"/>
    <col min="50" max="51" width="11.42578125" hidden="1" customWidth="1"/>
    <col min="52" max="52" width="11.42578125" customWidth="1"/>
    <col min="53" max="54" width="11.42578125" hidden="1" customWidth="1"/>
    <col min="55" max="62" width="11.42578125" customWidth="1"/>
    <col min="63" max="63" width="13.140625" customWidth="1"/>
  </cols>
  <sheetData>
    <row r="2" spans="1:63" ht="13.5" thickBot="1" x14ac:dyDescent="0.25"/>
    <row r="3" spans="1:63" ht="13.5" thickBot="1" x14ac:dyDescent="0.25">
      <c r="A3" s="84" t="s">
        <v>0</v>
      </c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82" t="s">
        <v>33</v>
      </c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pans="1:63" ht="13.5" thickBot="1" x14ac:dyDescent="0.25">
      <c r="A4" s="84"/>
      <c r="B4" s="78" t="s">
        <v>28</v>
      </c>
      <c r="C4" s="78"/>
      <c r="D4" s="78"/>
      <c r="E4" s="78" t="s">
        <v>29</v>
      </c>
      <c r="F4" s="78"/>
      <c r="G4" s="78"/>
      <c r="H4" s="78" t="s">
        <v>19</v>
      </c>
      <c r="I4" s="78"/>
      <c r="J4" s="78"/>
      <c r="K4" s="78" t="s">
        <v>20</v>
      </c>
      <c r="L4" s="78"/>
      <c r="M4" s="78"/>
      <c r="N4" s="72" t="s">
        <v>21</v>
      </c>
      <c r="O4" s="73"/>
      <c r="P4" s="74"/>
      <c r="Q4" s="79" t="s">
        <v>22</v>
      </c>
      <c r="R4" s="80"/>
      <c r="S4" s="81"/>
      <c r="T4" s="72" t="s">
        <v>23</v>
      </c>
      <c r="U4" s="73"/>
      <c r="V4" s="74"/>
      <c r="W4" s="72" t="s">
        <v>38</v>
      </c>
      <c r="X4" s="73"/>
      <c r="Y4" s="74"/>
      <c r="Z4" s="89" t="s">
        <v>24</v>
      </c>
      <c r="AA4" s="90"/>
      <c r="AB4" s="91"/>
      <c r="AC4" s="72" t="s">
        <v>25</v>
      </c>
      <c r="AD4" s="73"/>
      <c r="AE4" s="74"/>
      <c r="AF4" s="72" t="s">
        <v>26</v>
      </c>
      <c r="AG4" s="73"/>
      <c r="AH4" s="74"/>
      <c r="AI4" s="78" t="s">
        <v>27</v>
      </c>
      <c r="AJ4" s="78"/>
      <c r="AK4" s="78"/>
      <c r="AL4" s="92">
        <v>2015</v>
      </c>
      <c r="AM4" s="92"/>
      <c r="AN4" s="92"/>
      <c r="AO4" s="93">
        <v>2014</v>
      </c>
      <c r="AP4" s="94"/>
      <c r="AQ4" s="95"/>
      <c r="AR4" s="96">
        <v>2013</v>
      </c>
      <c r="AS4" s="97"/>
      <c r="AT4" s="98"/>
      <c r="AU4" s="99">
        <v>2012</v>
      </c>
      <c r="AV4" s="100"/>
      <c r="AW4" s="101"/>
      <c r="AX4" s="75">
        <v>2011</v>
      </c>
      <c r="AY4" s="76"/>
      <c r="AZ4" s="77"/>
      <c r="BA4" s="85">
        <v>2010</v>
      </c>
      <c r="BB4" s="86"/>
      <c r="BC4" s="87"/>
      <c r="BD4" s="7">
        <v>2009</v>
      </c>
      <c r="BE4" s="7">
        <v>2008</v>
      </c>
      <c r="BF4" s="7">
        <v>2007</v>
      </c>
      <c r="BG4" s="7">
        <v>2006</v>
      </c>
      <c r="BH4" s="43">
        <v>2005</v>
      </c>
      <c r="BI4" s="88" t="s">
        <v>41</v>
      </c>
      <c r="BJ4" s="88"/>
      <c r="BK4" s="88"/>
    </row>
    <row r="5" spans="1:63" ht="13.5" thickBot="1" x14ac:dyDescent="0.25">
      <c r="A5" s="1" t="s">
        <v>2</v>
      </c>
      <c r="B5" s="13" t="s">
        <v>35</v>
      </c>
      <c r="C5" s="13" t="s">
        <v>36</v>
      </c>
      <c r="D5" s="14" t="s">
        <v>37</v>
      </c>
      <c r="E5" s="14" t="s">
        <v>35</v>
      </c>
      <c r="F5" s="14" t="s">
        <v>36</v>
      </c>
      <c r="G5" s="14" t="s">
        <v>37</v>
      </c>
      <c r="H5" s="14" t="s">
        <v>35</v>
      </c>
      <c r="I5" s="14" t="s">
        <v>36</v>
      </c>
      <c r="J5" s="14" t="s">
        <v>37</v>
      </c>
      <c r="K5" s="14" t="s">
        <v>35</v>
      </c>
      <c r="L5" s="14" t="s">
        <v>36</v>
      </c>
      <c r="M5" s="14" t="s">
        <v>37</v>
      </c>
      <c r="N5" s="14" t="s">
        <v>35</v>
      </c>
      <c r="O5" s="14" t="s">
        <v>36</v>
      </c>
      <c r="P5" s="14" t="s">
        <v>37</v>
      </c>
      <c r="Q5" s="20" t="s">
        <v>35</v>
      </c>
      <c r="R5" s="20" t="s">
        <v>36</v>
      </c>
      <c r="S5" s="20" t="s">
        <v>37</v>
      </c>
      <c r="T5" s="20" t="s">
        <v>35</v>
      </c>
      <c r="U5" s="20" t="s">
        <v>36</v>
      </c>
      <c r="V5" s="20" t="s">
        <v>37</v>
      </c>
      <c r="W5" s="10" t="s">
        <v>35</v>
      </c>
      <c r="X5" s="10" t="s">
        <v>36</v>
      </c>
      <c r="Y5" s="10" t="s">
        <v>37</v>
      </c>
      <c r="Z5" s="10" t="s">
        <v>35</v>
      </c>
      <c r="AA5" s="10" t="s">
        <v>36</v>
      </c>
      <c r="AB5" s="20" t="s">
        <v>37</v>
      </c>
      <c r="AC5" s="10" t="s">
        <v>35</v>
      </c>
      <c r="AD5" s="10" t="s">
        <v>36</v>
      </c>
      <c r="AE5" s="10" t="s">
        <v>37</v>
      </c>
      <c r="AF5" s="10" t="s">
        <v>35</v>
      </c>
      <c r="AG5" s="10" t="s">
        <v>36</v>
      </c>
      <c r="AH5" s="10" t="s">
        <v>37</v>
      </c>
      <c r="AI5" s="10" t="s">
        <v>35</v>
      </c>
      <c r="AJ5" s="10" t="s">
        <v>36</v>
      </c>
      <c r="AK5" s="20" t="s">
        <v>37</v>
      </c>
      <c r="AL5" s="48" t="s">
        <v>35</v>
      </c>
      <c r="AM5" s="48" t="s">
        <v>36</v>
      </c>
      <c r="AN5" s="48" t="s">
        <v>37</v>
      </c>
      <c r="AO5" s="50" t="s">
        <v>35</v>
      </c>
      <c r="AP5" s="50" t="s">
        <v>36</v>
      </c>
      <c r="AQ5" s="50" t="s">
        <v>37</v>
      </c>
      <c r="AR5" s="38" t="s">
        <v>35</v>
      </c>
      <c r="AS5" s="38" t="s">
        <v>36</v>
      </c>
      <c r="AT5" s="38" t="s">
        <v>37</v>
      </c>
      <c r="AU5" s="39" t="s">
        <v>35</v>
      </c>
      <c r="AV5" s="39" t="s">
        <v>36</v>
      </c>
      <c r="AW5" s="39" t="s">
        <v>37</v>
      </c>
      <c r="AX5" s="14" t="s">
        <v>35</v>
      </c>
      <c r="AY5" s="14" t="s">
        <v>36</v>
      </c>
      <c r="AZ5" s="14" t="s">
        <v>37</v>
      </c>
      <c r="BA5" s="8" t="s">
        <v>35</v>
      </c>
      <c r="BB5" s="8" t="s">
        <v>36</v>
      </c>
      <c r="BC5" s="4" t="s">
        <v>37</v>
      </c>
      <c r="BD5" s="6"/>
      <c r="BE5" s="6"/>
      <c r="BF5" s="18"/>
      <c r="BG5" s="18"/>
      <c r="BH5" s="18"/>
      <c r="BI5" s="3" t="s">
        <v>42</v>
      </c>
      <c r="BJ5" s="32" t="s">
        <v>43</v>
      </c>
      <c r="BK5" s="32" t="s">
        <v>44</v>
      </c>
    </row>
    <row r="6" spans="1:63" ht="13.5" thickBot="1" x14ac:dyDescent="0.25">
      <c r="A6" s="55" t="s">
        <v>3</v>
      </c>
      <c r="B6" s="7">
        <v>11</v>
      </c>
      <c r="C6" s="7">
        <v>18</v>
      </c>
      <c r="D6" s="10">
        <v>31</v>
      </c>
      <c r="E6" s="7">
        <v>37</v>
      </c>
      <c r="F6" s="7">
        <v>58</v>
      </c>
      <c r="G6" s="10">
        <v>95</v>
      </c>
      <c r="H6" s="7">
        <v>25</v>
      </c>
      <c r="I6" s="7">
        <v>23</v>
      </c>
      <c r="J6" s="10">
        <v>48</v>
      </c>
      <c r="K6" s="8">
        <v>17</v>
      </c>
      <c r="L6" s="8">
        <v>26</v>
      </c>
      <c r="M6" s="10">
        <v>46</v>
      </c>
      <c r="N6" s="8">
        <v>26</v>
      </c>
      <c r="O6" s="8">
        <v>15</v>
      </c>
      <c r="P6" s="10">
        <v>43</v>
      </c>
      <c r="Q6" s="8">
        <v>40</v>
      </c>
      <c r="R6" s="8">
        <v>20</v>
      </c>
      <c r="S6" s="20">
        <v>62</v>
      </c>
      <c r="T6" s="7">
        <v>17</v>
      </c>
      <c r="U6" s="7">
        <v>10</v>
      </c>
      <c r="V6" s="20">
        <v>31</v>
      </c>
      <c r="W6" s="24">
        <v>29</v>
      </c>
      <c r="X6" s="24">
        <v>40</v>
      </c>
      <c r="Y6" s="20">
        <v>70</v>
      </c>
      <c r="Z6" s="28">
        <v>29</v>
      </c>
      <c r="AA6" s="28">
        <v>36</v>
      </c>
      <c r="AB6" s="22">
        <v>66</v>
      </c>
      <c r="AC6" s="7">
        <v>72</v>
      </c>
      <c r="AD6" s="7">
        <v>17</v>
      </c>
      <c r="AE6" s="10">
        <v>93</v>
      </c>
      <c r="AF6" s="17">
        <v>13</v>
      </c>
      <c r="AG6" s="17">
        <v>8</v>
      </c>
      <c r="AH6" s="31">
        <v>36</v>
      </c>
      <c r="AI6" s="54">
        <v>5</v>
      </c>
      <c r="AJ6" s="54">
        <v>6</v>
      </c>
      <c r="AK6" s="10">
        <v>14</v>
      </c>
      <c r="AL6" s="48">
        <v>471</v>
      </c>
      <c r="AM6" s="48">
        <v>355</v>
      </c>
      <c r="AN6" s="48">
        <v>855</v>
      </c>
      <c r="AO6" s="50">
        <v>441</v>
      </c>
      <c r="AP6" s="50">
        <v>559</v>
      </c>
      <c r="AQ6" s="51">
        <v>1072</v>
      </c>
      <c r="AR6" s="45">
        <v>108</v>
      </c>
      <c r="AS6" s="45">
        <v>798</v>
      </c>
      <c r="AT6" s="45">
        <v>911</v>
      </c>
      <c r="AU6" s="39">
        <v>380</v>
      </c>
      <c r="AV6" s="39">
        <v>584</v>
      </c>
      <c r="AW6" s="39">
        <v>990</v>
      </c>
      <c r="AX6" s="40">
        <v>358</v>
      </c>
      <c r="AY6" s="40">
        <v>304</v>
      </c>
      <c r="AZ6" s="14">
        <v>724</v>
      </c>
      <c r="BA6" s="8">
        <v>655</v>
      </c>
      <c r="BB6" s="8">
        <v>370</v>
      </c>
      <c r="BC6" s="4">
        <v>1034</v>
      </c>
      <c r="BD6" s="7">
        <v>2003</v>
      </c>
      <c r="BE6" s="7">
        <v>588</v>
      </c>
      <c r="BF6" s="7">
        <v>573</v>
      </c>
      <c r="BG6" s="7">
        <v>432</v>
      </c>
      <c r="BH6" s="43">
        <v>192</v>
      </c>
      <c r="BI6" s="3">
        <f>SUM(AQ6+AT6+AW6+AZ6+BC6+BD6+BE6+BF6+BG6+BH6+AN6)</f>
        <v>9374</v>
      </c>
      <c r="BJ6" s="7">
        <f>SUM(AL6+AO6+AR6+AU6+AX6+BA6)</f>
        <v>2413</v>
      </c>
      <c r="BK6" s="7">
        <f>SUM(AM6,AP6,AS6,AV6,AY6,BB6)</f>
        <v>2970</v>
      </c>
    </row>
    <row r="7" spans="1:63" ht="13.5" thickBot="1" x14ac:dyDescent="0.25">
      <c r="A7" s="55" t="s">
        <v>4</v>
      </c>
      <c r="B7" s="7">
        <v>6</v>
      </c>
      <c r="C7" s="7">
        <v>11</v>
      </c>
      <c r="D7" s="10">
        <v>17</v>
      </c>
      <c r="E7" s="7">
        <v>7</v>
      </c>
      <c r="F7" s="7">
        <v>1</v>
      </c>
      <c r="G7" s="10">
        <v>8</v>
      </c>
      <c r="H7" s="7">
        <v>3</v>
      </c>
      <c r="I7" s="7">
        <v>14</v>
      </c>
      <c r="J7" s="10">
        <v>17</v>
      </c>
      <c r="K7" s="8">
        <v>0</v>
      </c>
      <c r="L7" s="8">
        <v>1</v>
      </c>
      <c r="M7" s="10">
        <v>1</v>
      </c>
      <c r="N7" s="8">
        <v>3</v>
      </c>
      <c r="O7" s="8">
        <v>1</v>
      </c>
      <c r="P7" s="10">
        <v>5</v>
      </c>
      <c r="Q7" s="8">
        <v>1</v>
      </c>
      <c r="R7" s="8">
        <v>1</v>
      </c>
      <c r="S7" s="20">
        <v>2</v>
      </c>
      <c r="T7" s="7">
        <v>1</v>
      </c>
      <c r="U7" s="7">
        <v>2</v>
      </c>
      <c r="V7" s="20">
        <v>4</v>
      </c>
      <c r="W7" s="24">
        <v>0</v>
      </c>
      <c r="X7" s="24">
        <v>2</v>
      </c>
      <c r="Y7" s="20">
        <v>2</v>
      </c>
      <c r="Z7" s="28">
        <v>7</v>
      </c>
      <c r="AA7" s="28">
        <v>0</v>
      </c>
      <c r="AB7" s="22">
        <v>10</v>
      </c>
      <c r="AC7" s="7">
        <v>2</v>
      </c>
      <c r="AD7" s="7">
        <v>1</v>
      </c>
      <c r="AE7" s="10">
        <v>4</v>
      </c>
      <c r="AF7" s="17">
        <v>4</v>
      </c>
      <c r="AG7" s="17">
        <v>2</v>
      </c>
      <c r="AH7" s="31">
        <v>6</v>
      </c>
      <c r="AI7" s="54">
        <v>1</v>
      </c>
      <c r="AJ7" s="54">
        <v>2</v>
      </c>
      <c r="AK7" s="10">
        <v>3</v>
      </c>
      <c r="AL7" s="48">
        <f t="shared" ref="AL7:AL27" si="0">SUM(B7+E7+H7+K7+N7+Q7+T7+W7+Z7+AC7+AF7+AI7)</f>
        <v>35</v>
      </c>
      <c r="AM7" s="48">
        <f t="shared" ref="AM7:AN27" si="1">SUM(C7+F7+I7+L7+O7+R7+U7+X7+AA7+AD7+AG7+AJ7)</f>
        <v>38</v>
      </c>
      <c r="AN7" s="48">
        <f t="shared" si="1"/>
        <v>79</v>
      </c>
      <c r="AO7" s="50">
        <v>58</v>
      </c>
      <c r="AP7" s="50">
        <v>16</v>
      </c>
      <c r="AQ7" s="51">
        <v>82</v>
      </c>
      <c r="AR7" s="45">
        <v>76</v>
      </c>
      <c r="AS7" s="45">
        <v>33</v>
      </c>
      <c r="AT7" s="45">
        <v>109</v>
      </c>
      <c r="AU7" s="39">
        <v>47</v>
      </c>
      <c r="AV7" s="39">
        <v>41</v>
      </c>
      <c r="AW7" s="39">
        <v>89</v>
      </c>
      <c r="AX7" s="40">
        <v>46</v>
      </c>
      <c r="AY7" s="40">
        <v>19</v>
      </c>
      <c r="AZ7" s="14">
        <v>84</v>
      </c>
      <c r="BA7" s="8">
        <v>51</v>
      </c>
      <c r="BB7" s="8">
        <v>22</v>
      </c>
      <c r="BC7" s="4">
        <v>88</v>
      </c>
      <c r="BD7" s="7">
        <v>341</v>
      </c>
      <c r="BE7" s="7">
        <v>63</v>
      </c>
      <c r="BF7" s="7">
        <v>78</v>
      </c>
      <c r="BG7" s="7">
        <v>63</v>
      </c>
      <c r="BH7" s="43">
        <v>41</v>
      </c>
      <c r="BI7" s="3">
        <f>SUM(AQ7+AT7+AW7+AZ7+BC7+BD7+BE7+BF7+BG7+BH7+AN7)</f>
        <v>1117</v>
      </c>
      <c r="BJ7" s="64">
        <f t="shared" ref="BJ7:BJ8" si="2">SUM(AL7+AO7+AR7+AU7+AX7+BA7)</f>
        <v>313</v>
      </c>
      <c r="BK7" s="64">
        <f t="shared" ref="BK7:BK8" si="3">SUM(AM7,AP7,AS7,AV7,AY7,BB7)</f>
        <v>169</v>
      </c>
    </row>
    <row r="8" spans="1:63" ht="13.5" thickBot="1" x14ac:dyDescent="0.25">
      <c r="A8" s="55" t="s">
        <v>5</v>
      </c>
      <c r="B8" s="7">
        <v>6</v>
      </c>
      <c r="C8" s="7">
        <v>1</v>
      </c>
      <c r="D8" s="10">
        <v>7</v>
      </c>
      <c r="E8" s="7">
        <v>4</v>
      </c>
      <c r="F8" s="7">
        <v>10</v>
      </c>
      <c r="G8" s="10">
        <v>14</v>
      </c>
      <c r="H8" s="7">
        <v>5</v>
      </c>
      <c r="I8" s="7">
        <v>5</v>
      </c>
      <c r="J8" s="10">
        <v>10</v>
      </c>
      <c r="K8" s="8">
        <v>4</v>
      </c>
      <c r="L8" s="8">
        <v>1</v>
      </c>
      <c r="M8" s="10">
        <v>5</v>
      </c>
      <c r="N8" s="8">
        <v>3</v>
      </c>
      <c r="O8" s="8">
        <v>1</v>
      </c>
      <c r="P8" s="10">
        <v>4</v>
      </c>
      <c r="Q8" s="8">
        <v>6</v>
      </c>
      <c r="R8" s="8">
        <v>8</v>
      </c>
      <c r="S8" s="20">
        <v>14</v>
      </c>
      <c r="T8" s="7">
        <v>2</v>
      </c>
      <c r="U8" s="7">
        <v>2</v>
      </c>
      <c r="V8" s="20">
        <v>4</v>
      </c>
      <c r="W8" s="24">
        <v>7</v>
      </c>
      <c r="X8" s="24">
        <v>4</v>
      </c>
      <c r="Y8" s="20">
        <v>11</v>
      </c>
      <c r="Z8" s="28">
        <v>7</v>
      </c>
      <c r="AA8" s="28">
        <v>4</v>
      </c>
      <c r="AB8" s="22">
        <v>11</v>
      </c>
      <c r="AC8" s="7">
        <v>12</v>
      </c>
      <c r="AD8" s="7">
        <v>7</v>
      </c>
      <c r="AE8" s="10">
        <v>20</v>
      </c>
      <c r="AF8" s="17">
        <v>5</v>
      </c>
      <c r="AG8" s="17">
        <v>9</v>
      </c>
      <c r="AH8" s="31">
        <v>14</v>
      </c>
      <c r="AI8" s="54">
        <v>0</v>
      </c>
      <c r="AJ8" s="54">
        <v>3</v>
      </c>
      <c r="AK8" s="10">
        <v>3</v>
      </c>
      <c r="AL8" s="48">
        <f t="shared" si="0"/>
        <v>61</v>
      </c>
      <c r="AM8" s="48">
        <f t="shared" si="1"/>
        <v>55</v>
      </c>
      <c r="AN8" s="48">
        <f t="shared" si="1"/>
        <v>117</v>
      </c>
      <c r="AO8" s="50">
        <v>52</v>
      </c>
      <c r="AP8" s="50">
        <v>35</v>
      </c>
      <c r="AQ8" s="51">
        <v>87</v>
      </c>
      <c r="AR8" s="45">
        <v>33</v>
      </c>
      <c r="AS8" s="45">
        <v>25</v>
      </c>
      <c r="AT8" s="45">
        <v>59</v>
      </c>
      <c r="AU8" s="39">
        <v>23</v>
      </c>
      <c r="AV8" s="39">
        <v>4</v>
      </c>
      <c r="AW8" s="39">
        <v>27</v>
      </c>
      <c r="AX8" s="40">
        <v>36</v>
      </c>
      <c r="AY8" s="40">
        <v>22</v>
      </c>
      <c r="AZ8" s="14">
        <v>58</v>
      </c>
      <c r="BA8" s="8">
        <v>38</v>
      </c>
      <c r="BB8" s="8">
        <v>16</v>
      </c>
      <c r="BC8" s="4">
        <v>55</v>
      </c>
      <c r="BD8" s="7">
        <v>28</v>
      </c>
      <c r="BE8" s="7">
        <v>15</v>
      </c>
      <c r="BF8" s="7">
        <v>8</v>
      </c>
      <c r="BG8" s="7">
        <v>14</v>
      </c>
      <c r="BH8" s="43">
        <v>2</v>
      </c>
      <c r="BI8" s="3">
        <f>SUM(AQ8+AT8+AW8+AZ8+BC8+BD8+BE8+BF8+BG8+BH8+AN8)</f>
        <v>470</v>
      </c>
      <c r="BJ8" s="64">
        <f t="shared" si="2"/>
        <v>243</v>
      </c>
      <c r="BK8" s="64">
        <f t="shared" si="3"/>
        <v>157</v>
      </c>
    </row>
    <row r="9" spans="1:63" ht="13.5" thickBot="1" x14ac:dyDescent="0.25">
      <c r="A9" s="2" t="s">
        <v>34</v>
      </c>
      <c r="B9" s="12">
        <f t="shared" ref="B9:AK9" si="4">SUM(B6:B8)</f>
        <v>23</v>
      </c>
      <c r="C9" s="12">
        <f t="shared" si="4"/>
        <v>30</v>
      </c>
      <c r="D9" s="11">
        <f t="shared" si="4"/>
        <v>55</v>
      </c>
      <c r="E9" s="3">
        <f t="shared" si="4"/>
        <v>48</v>
      </c>
      <c r="F9" s="3">
        <f t="shared" si="4"/>
        <v>69</v>
      </c>
      <c r="G9" s="11">
        <f t="shared" si="4"/>
        <v>117</v>
      </c>
      <c r="H9" s="3">
        <f t="shared" si="4"/>
        <v>33</v>
      </c>
      <c r="I9" s="3">
        <f t="shared" si="4"/>
        <v>42</v>
      </c>
      <c r="J9" s="11">
        <f t="shared" si="4"/>
        <v>75</v>
      </c>
      <c r="K9" s="3">
        <f t="shared" si="4"/>
        <v>21</v>
      </c>
      <c r="L9" s="3">
        <f t="shared" si="4"/>
        <v>28</v>
      </c>
      <c r="M9" s="11">
        <f t="shared" si="4"/>
        <v>52</v>
      </c>
      <c r="N9" s="4">
        <f t="shared" si="4"/>
        <v>32</v>
      </c>
      <c r="O9" s="4">
        <f t="shared" si="4"/>
        <v>17</v>
      </c>
      <c r="P9" s="11">
        <f t="shared" si="4"/>
        <v>52</v>
      </c>
      <c r="Q9" s="4">
        <f t="shared" si="4"/>
        <v>47</v>
      </c>
      <c r="R9" s="4">
        <f t="shared" si="4"/>
        <v>29</v>
      </c>
      <c r="S9" s="21">
        <f t="shared" si="4"/>
        <v>78</v>
      </c>
      <c r="T9" s="3">
        <f t="shared" si="4"/>
        <v>20</v>
      </c>
      <c r="U9" s="3">
        <f t="shared" si="4"/>
        <v>14</v>
      </c>
      <c r="V9" s="21">
        <f t="shared" si="4"/>
        <v>39</v>
      </c>
      <c r="W9" s="25">
        <f t="shared" si="4"/>
        <v>36</v>
      </c>
      <c r="X9" s="25">
        <f t="shared" si="4"/>
        <v>46</v>
      </c>
      <c r="Y9" s="21">
        <f t="shared" si="4"/>
        <v>83</v>
      </c>
      <c r="Z9" s="29">
        <f t="shared" si="4"/>
        <v>43</v>
      </c>
      <c r="AA9" s="29">
        <f t="shared" si="4"/>
        <v>40</v>
      </c>
      <c r="AB9" s="23">
        <f>SUM(AB6:AB8)</f>
        <v>87</v>
      </c>
      <c r="AC9" s="3">
        <f t="shared" si="4"/>
        <v>86</v>
      </c>
      <c r="AD9" s="3">
        <f t="shared" si="4"/>
        <v>25</v>
      </c>
      <c r="AE9" s="11">
        <f t="shared" si="4"/>
        <v>117</v>
      </c>
      <c r="AF9" s="9">
        <f t="shared" si="4"/>
        <v>22</v>
      </c>
      <c r="AG9" s="9">
        <f t="shared" si="4"/>
        <v>19</v>
      </c>
      <c r="AH9" s="53">
        <f t="shared" si="4"/>
        <v>56</v>
      </c>
      <c r="AI9" s="52">
        <f t="shared" si="4"/>
        <v>6</v>
      </c>
      <c r="AJ9" s="52">
        <f t="shared" si="4"/>
        <v>11</v>
      </c>
      <c r="AK9" s="11">
        <f t="shared" si="4"/>
        <v>20</v>
      </c>
      <c r="AL9" s="65">
        <f t="shared" ref="AL9:BB9" si="5">SUM(AL6:AL8)</f>
        <v>567</v>
      </c>
      <c r="AM9" s="65">
        <f t="shared" si="5"/>
        <v>448</v>
      </c>
      <c r="AN9" s="65">
        <f t="shared" si="5"/>
        <v>1051</v>
      </c>
      <c r="AO9" s="67">
        <f t="shared" si="5"/>
        <v>551</v>
      </c>
      <c r="AP9" s="67">
        <f t="shared" si="5"/>
        <v>610</v>
      </c>
      <c r="AQ9" s="67">
        <f t="shared" si="5"/>
        <v>1241</v>
      </c>
      <c r="AR9" s="68">
        <f t="shared" si="5"/>
        <v>217</v>
      </c>
      <c r="AS9" s="68">
        <f t="shared" si="5"/>
        <v>856</v>
      </c>
      <c r="AT9" s="68">
        <f t="shared" si="5"/>
        <v>1079</v>
      </c>
      <c r="AU9" s="42">
        <f t="shared" si="5"/>
        <v>450</v>
      </c>
      <c r="AV9" s="42">
        <f t="shared" si="5"/>
        <v>629</v>
      </c>
      <c r="AW9" s="42">
        <f t="shared" si="5"/>
        <v>1106</v>
      </c>
      <c r="AX9" s="69">
        <f t="shared" si="5"/>
        <v>440</v>
      </c>
      <c r="AY9" s="69">
        <f t="shared" si="5"/>
        <v>345</v>
      </c>
      <c r="AZ9" s="69">
        <f t="shared" si="5"/>
        <v>866</v>
      </c>
      <c r="BA9" s="4">
        <f t="shared" si="5"/>
        <v>744</v>
      </c>
      <c r="BB9" s="4">
        <f t="shared" si="5"/>
        <v>408</v>
      </c>
      <c r="BC9" s="4">
        <v>1177</v>
      </c>
      <c r="BD9" s="3">
        <v>2372</v>
      </c>
      <c r="BE9" s="3">
        <v>666</v>
      </c>
      <c r="BF9" s="3">
        <v>659</v>
      </c>
      <c r="BG9" s="3">
        <v>509</v>
      </c>
      <c r="BH9" s="70">
        <v>235</v>
      </c>
      <c r="BI9" s="3">
        <f>SUM(AQ9+AT9+AW9+AZ9+BC9+BD9+BE9+BF9+BG9+BH9+AN9)</f>
        <v>10961</v>
      </c>
      <c r="BJ9" s="3">
        <f>SUM(BJ6:BJ8)</f>
        <v>2969</v>
      </c>
      <c r="BK9" s="3">
        <f>SUM(BK6:BK8)</f>
        <v>3296</v>
      </c>
    </row>
    <row r="10" spans="1:63" ht="13.5" thickBot="1" x14ac:dyDescent="0.25">
      <c r="A10" s="15" t="s">
        <v>6</v>
      </c>
      <c r="B10" s="13" t="s">
        <v>35</v>
      </c>
      <c r="C10" s="13" t="s">
        <v>36</v>
      </c>
      <c r="D10" s="14" t="s">
        <v>37</v>
      </c>
      <c r="E10" s="14" t="s">
        <v>35</v>
      </c>
      <c r="F10" s="14" t="s">
        <v>36</v>
      </c>
      <c r="G10" s="14" t="s">
        <v>37</v>
      </c>
      <c r="H10" s="14" t="s">
        <v>35</v>
      </c>
      <c r="I10" s="14" t="s">
        <v>36</v>
      </c>
      <c r="J10" s="14" t="s">
        <v>37</v>
      </c>
      <c r="K10" s="14" t="s">
        <v>35</v>
      </c>
      <c r="L10" s="14" t="s">
        <v>36</v>
      </c>
      <c r="M10" s="14" t="s">
        <v>37</v>
      </c>
      <c r="N10" s="14" t="s">
        <v>35</v>
      </c>
      <c r="O10" s="14" t="s">
        <v>36</v>
      </c>
      <c r="P10" s="10" t="s">
        <v>37</v>
      </c>
      <c r="Q10" s="10" t="s">
        <v>35</v>
      </c>
      <c r="R10" s="10" t="s">
        <v>36</v>
      </c>
      <c r="S10" s="10" t="s">
        <v>37</v>
      </c>
      <c r="T10" s="10" t="s">
        <v>35</v>
      </c>
      <c r="U10" s="10" t="s">
        <v>36</v>
      </c>
      <c r="V10" s="10" t="s">
        <v>37</v>
      </c>
      <c r="W10" s="10" t="s">
        <v>35</v>
      </c>
      <c r="X10" s="10" t="s">
        <v>36</v>
      </c>
      <c r="Y10" s="10" t="s">
        <v>37</v>
      </c>
      <c r="Z10" s="10" t="s">
        <v>35</v>
      </c>
      <c r="AA10" s="10" t="s">
        <v>36</v>
      </c>
      <c r="AB10" s="10" t="s">
        <v>37</v>
      </c>
      <c r="AC10" s="10" t="s">
        <v>35</v>
      </c>
      <c r="AD10" s="10" t="s">
        <v>36</v>
      </c>
      <c r="AE10" s="10" t="s">
        <v>37</v>
      </c>
      <c r="AF10" s="10" t="s">
        <v>35</v>
      </c>
      <c r="AG10" s="10" t="s">
        <v>36</v>
      </c>
      <c r="AH10" s="10" t="s">
        <v>37</v>
      </c>
      <c r="AI10" s="10" t="s">
        <v>35</v>
      </c>
      <c r="AJ10" s="10" t="s">
        <v>36</v>
      </c>
      <c r="AK10" s="20" t="s">
        <v>37</v>
      </c>
      <c r="AL10" s="48" t="s">
        <v>35</v>
      </c>
      <c r="AM10" s="48" t="s">
        <v>36</v>
      </c>
      <c r="AN10" s="48" t="s">
        <v>37</v>
      </c>
      <c r="AO10" s="50" t="s">
        <v>35</v>
      </c>
      <c r="AP10" s="50" t="s">
        <v>36</v>
      </c>
      <c r="AQ10" s="50" t="s">
        <v>37</v>
      </c>
      <c r="AR10" s="45" t="s">
        <v>35</v>
      </c>
      <c r="AS10" s="45" t="s">
        <v>36</v>
      </c>
      <c r="AT10" s="45" t="s">
        <v>37</v>
      </c>
      <c r="AU10" s="39" t="s">
        <v>35</v>
      </c>
      <c r="AV10" s="39" t="s">
        <v>36</v>
      </c>
      <c r="AW10" s="39" t="s">
        <v>37</v>
      </c>
      <c r="AX10" s="14" t="s">
        <v>35</v>
      </c>
      <c r="AY10" s="14" t="s">
        <v>36</v>
      </c>
      <c r="AZ10" s="14" t="s">
        <v>37</v>
      </c>
      <c r="BA10" s="30"/>
      <c r="BB10" s="30"/>
      <c r="BC10" s="19"/>
      <c r="BD10" s="6"/>
      <c r="BE10" s="6"/>
      <c r="BF10" s="6"/>
      <c r="BG10" s="6"/>
      <c r="BH10" s="6"/>
      <c r="BI10" s="5"/>
      <c r="BJ10" s="6"/>
      <c r="BK10" s="6"/>
    </row>
    <row r="11" spans="1:63" ht="13.5" thickBot="1" x14ac:dyDescent="0.25">
      <c r="A11" s="55" t="s">
        <v>7</v>
      </c>
      <c r="B11" s="7">
        <v>0</v>
      </c>
      <c r="C11" s="7">
        <v>0</v>
      </c>
      <c r="D11" s="10">
        <v>0</v>
      </c>
      <c r="E11" s="7">
        <v>0</v>
      </c>
      <c r="F11" s="7">
        <v>0</v>
      </c>
      <c r="G11" s="10">
        <v>0</v>
      </c>
      <c r="H11" s="7">
        <v>0</v>
      </c>
      <c r="I11" s="7">
        <v>0</v>
      </c>
      <c r="J11" s="10">
        <v>0</v>
      </c>
      <c r="K11" s="7">
        <v>0</v>
      </c>
      <c r="L11" s="7">
        <v>0</v>
      </c>
      <c r="M11" s="10">
        <v>0</v>
      </c>
      <c r="N11" s="8">
        <v>0</v>
      </c>
      <c r="O11" s="8">
        <v>0</v>
      </c>
      <c r="P11" s="10">
        <v>0</v>
      </c>
      <c r="Q11" s="8">
        <v>0</v>
      </c>
      <c r="R11" s="8">
        <v>0</v>
      </c>
      <c r="S11" s="20">
        <v>0</v>
      </c>
      <c r="T11" s="7">
        <v>0</v>
      </c>
      <c r="U11" s="7">
        <v>0</v>
      </c>
      <c r="V11" s="20">
        <v>0</v>
      </c>
      <c r="W11" s="24">
        <v>0</v>
      </c>
      <c r="X11" s="24">
        <v>0</v>
      </c>
      <c r="Y11" s="20">
        <v>0</v>
      </c>
      <c r="Z11" s="28">
        <v>0</v>
      </c>
      <c r="AA11" s="28">
        <v>0</v>
      </c>
      <c r="AB11" s="22">
        <v>0</v>
      </c>
      <c r="AC11" s="7">
        <v>0</v>
      </c>
      <c r="AD11" s="7">
        <v>0</v>
      </c>
      <c r="AE11" s="10">
        <v>0</v>
      </c>
      <c r="AF11" s="17">
        <v>0</v>
      </c>
      <c r="AG11" s="17">
        <v>0</v>
      </c>
      <c r="AH11" s="31">
        <v>0</v>
      </c>
      <c r="AI11" s="54">
        <v>0</v>
      </c>
      <c r="AJ11" s="54">
        <v>0</v>
      </c>
      <c r="AK11" s="10">
        <v>0</v>
      </c>
      <c r="AL11" s="48">
        <f t="shared" si="0"/>
        <v>0</v>
      </c>
      <c r="AM11" s="48">
        <f t="shared" si="1"/>
        <v>0</v>
      </c>
      <c r="AN11" s="48">
        <f t="shared" si="1"/>
        <v>0</v>
      </c>
      <c r="AO11" s="50">
        <v>0</v>
      </c>
      <c r="AP11" s="50">
        <v>1</v>
      </c>
      <c r="AQ11" s="51">
        <v>1</v>
      </c>
      <c r="AR11" s="45">
        <v>2</v>
      </c>
      <c r="AS11" s="45">
        <v>1</v>
      </c>
      <c r="AT11" s="45">
        <v>3</v>
      </c>
      <c r="AU11" s="39">
        <v>1</v>
      </c>
      <c r="AV11" s="39">
        <v>0</v>
      </c>
      <c r="AW11" s="39">
        <v>1</v>
      </c>
      <c r="AX11" s="40">
        <v>1</v>
      </c>
      <c r="AY11" s="40">
        <v>1</v>
      </c>
      <c r="AZ11" s="14">
        <v>2</v>
      </c>
      <c r="BA11" s="8">
        <v>0</v>
      </c>
      <c r="BB11" s="8">
        <v>0</v>
      </c>
      <c r="BC11" s="4">
        <v>0</v>
      </c>
      <c r="BD11" s="7">
        <v>4</v>
      </c>
      <c r="BE11" s="7">
        <v>3</v>
      </c>
      <c r="BF11" s="7">
        <v>5</v>
      </c>
      <c r="BG11" s="7">
        <v>2</v>
      </c>
      <c r="BH11" s="7">
        <v>1</v>
      </c>
      <c r="BI11" s="3">
        <f t="shared" ref="BI11:BI16" si="6">SUM(AQ11+AT11+AW11+AZ11+BC11+BD11+BE11+BF11+BG11+BH11+AN11)</f>
        <v>22</v>
      </c>
      <c r="BJ11" s="7">
        <f t="shared" ref="BJ11:BJ15" si="7">SUM(AL11+AO11+AR11+AU11+AX11+BA11)</f>
        <v>4</v>
      </c>
      <c r="BK11" s="63">
        <f>SUM(AM11+AP11+AS11+AV11+AY11+BB11+AN11)</f>
        <v>3</v>
      </c>
    </row>
    <row r="12" spans="1:63" ht="13.5" thickBot="1" x14ac:dyDescent="0.25">
      <c r="A12" s="55" t="s">
        <v>8</v>
      </c>
      <c r="B12" s="7">
        <v>1</v>
      </c>
      <c r="C12" s="7">
        <v>0</v>
      </c>
      <c r="D12" s="10">
        <v>1</v>
      </c>
      <c r="E12" s="7">
        <v>3</v>
      </c>
      <c r="F12" s="7">
        <v>0</v>
      </c>
      <c r="G12" s="10">
        <v>3</v>
      </c>
      <c r="H12" s="7">
        <v>1</v>
      </c>
      <c r="I12" s="7">
        <v>1</v>
      </c>
      <c r="J12" s="10">
        <v>2</v>
      </c>
      <c r="K12" s="7">
        <v>0</v>
      </c>
      <c r="L12" s="7">
        <v>1</v>
      </c>
      <c r="M12" s="10">
        <v>1</v>
      </c>
      <c r="N12" s="8">
        <v>0</v>
      </c>
      <c r="O12" s="8">
        <v>3</v>
      </c>
      <c r="P12" s="10">
        <v>3</v>
      </c>
      <c r="Q12" s="8">
        <v>1</v>
      </c>
      <c r="R12" s="8">
        <v>1</v>
      </c>
      <c r="S12" s="20">
        <v>2</v>
      </c>
      <c r="T12" s="7">
        <v>0</v>
      </c>
      <c r="U12" s="7">
        <v>9</v>
      </c>
      <c r="V12" s="20">
        <v>9</v>
      </c>
      <c r="W12" s="24">
        <v>0</v>
      </c>
      <c r="X12" s="24">
        <v>0</v>
      </c>
      <c r="Y12" s="20">
        <v>0</v>
      </c>
      <c r="Z12" s="28">
        <v>2</v>
      </c>
      <c r="AA12" s="28">
        <v>0</v>
      </c>
      <c r="AB12" s="22">
        <v>2</v>
      </c>
      <c r="AC12" s="7">
        <v>0</v>
      </c>
      <c r="AD12" s="7">
        <v>0</v>
      </c>
      <c r="AE12" s="10">
        <v>1</v>
      </c>
      <c r="AF12" s="17">
        <v>0</v>
      </c>
      <c r="AG12" s="17">
        <v>0</v>
      </c>
      <c r="AH12" s="31">
        <v>0</v>
      </c>
      <c r="AI12" s="54">
        <v>0</v>
      </c>
      <c r="AJ12" s="54">
        <v>0</v>
      </c>
      <c r="AK12" s="10">
        <v>0</v>
      </c>
      <c r="AL12" s="48">
        <f t="shared" si="0"/>
        <v>8</v>
      </c>
      <c r="AM12" s="48">
        <f t="shared" si="1"/>
        <v>15</v>
      </c>
      <c r="AN12" s="48">
        <f t="shared" si="1"/>
        <v>24</v>
      </c>
      <c r="AO12" s="50">
        <v>43</v>
      </c>
      <c r="AP12" s="50">
        <v>14</v>
      </c>
      <c r="AQ12" s="51">
        <v>58</v>
      </c>
      <c r="AR12" s="45">
        <v>5</v>
      </c>
      <c r="AS12" s="45">
        <v>8</v>
      </c>
      <c r="AT12" s="45">
        <v>13</v>
      </c>
      <c r="AU12" s="39">
        <v>6</v>
      </c>
      <c r="AV12" s="39">
        <v>7</v>
      </c>
      <c r="AW12" s="39">
        <v>14</v>
      </c>
      <c r="AX12" s="40">
        <v>4</v>
      </c>
      <c r="AY12" s="40">
        <v>10</v>
      </c>
      <c r="AZ12" s="14">
        <v>14</v>
      </c>
      <c r="BA12" s="8">
        <v>12</v>
      </c>
      <c r="BB12" s="8">
        <v>11</v>
      </c>
      <c r="BC12" s="4">
        <v>23</v>
      </c>
      <c r="BD12" s="7">
        <v>7</v>
      </c>
      <c r="BE12" s="7">
        <v>5</v>
      </c>
      <c r="BF12" s="7">
        <v>2</v>
      </c>
      <c r="BG12" s="7">
        <v>2</v>
      </c>
      <c r="BH12" s="7">
        <v>0</v>
      </c>
      <c r="BI12" s="3">
        <f t="shared" si="6"/>
        <v>162</v>
      </c>
      <c r="BJ12" s="64">
        <f t="shared" si="7"/>
        <v>78</v>
      </c>
      <c r="BK12" s="64">
        <f>SUM(AM12+AP12+AS12+AV12+AY12+BB12)</f>
        <v>65</v>
      </c>
    </row>
    <row r="13" spans="1:63" ht="13.5" thickBot="1" x14ac:dyDescent="0.25">
      <c r="A13" s="55" t="s">
        <v>9</v>
      </c>
      <c r="B13" s="7">
        <v>3</v>
      </c>
      <c r="C13" s="7">
        <v>2</v>
      </c>
      <c r="D13" s="10">
        <v>5</v>
      </c>
      <c r="E13" s="7">
        <v>9</v>
      </c>
      <c r="F13" s="7">
        <v>2</v>
      </c>
      <c r="G13" s="10">
        <v>11</v>
      </c>
      <c r="H13" s="7">
        <v>4</v>
      </c>
      <c r="I13" s="7">
        <v>0</v>
      </c>
      <c r="J13" s="10">
        <v>4</v>
      </c>
      <c r="K13" s="7">
        <v>3</v>
      </c>
      <c r="L13" s="7">
        <v>0</v>
      </c>
      <c r="M13" s="10">
        <v>3</v>
      </c>
      <c r="N13" s="8">
        <v>1</v>
      </c>
      <c r="O13" s="8">
        <v>0</v>
      </c>
      <c r="P13" s="10">
        <v>1</v>
      </c>
      <c r="Q13" s="8">
        <v>7</v>
      </c>
      <c r="R13" s="8">
        <v>1</v>
      </c>
      <c r="S13" s="20">
        <v>9</v>
      </c>
      <c r="T13" s="7">
        <v>3</v>
      </c>
      <c r="U13" s="7">
        <v>0</v>
      </c>
      <c r="V13" s="20">
        <v>3</v>
      </c>
      <c r="W13" s="24">
        <v>3</v>
      </c>
      <c r="X13" s="24">
        <v>0</v>
      </c>
      <c r="Y13" s="20">
        <v>3</v>
      </c>
      <c r="Z13" s="28">
        <v>2</v>
      </c>
      <c r="AA13" s="28">
        <v>2</v>
      </c>
      <c r="AB13" s="22">
        <v>4</v>
      </c>
      <c r="AC13" s="7">
        <v>2</v>
      </c>
      <c r="AD13" s="7">
        <v>2</v>
      </c>
      <c r="AE13" s="10">
        <v>4</v>
      </c>
      <c r="AF13" s="17">
        <v>2</v>
      </c>
      <c r="AG13" s="17">
        <v>2</v>
      </c>
      <c r="AH13" s="31">
        <v>4</v>
      </c>
      <c r="AI13" s="54">
        <v>2</v>
      </c>
      <c r="AJ13" s="54">
        <v>3</v>
      </c>
      <c r="AK13" s="10">
        <v>5</v>
      </c>
      <c r="AL13" s="48">
        <v>42</v>
      </c>
      <c r="AM13" s="48">
        <f t="shared" si="1"/>
        <v>14</v>
      </c>
      <c r="AN13" s="48">
        <v>57</v>
      </c>
      <c r="AO13" s="50">
        <v>19</v>
      </c>
      <c r="AP13" s="50">
        <v>16</v>
      </c>
      <c r="AQ13" s="51">
        <v>40</v>
      </c>
      <c r="AR13" s="45">
        <v>36</v>
      </c>
      <c r="AS13" s="45">
        <v>17</v>
      </c>
      <c r="AT13" s="45">
        <v>54</v>
      </c>
      <c r="AU13" s="39">
        <v>52</v>
      </c>
      <c r="AV13" s="39">
        <v>7</v>
      </c>
      <c r="AW13" s="39">
        <v>60</v>
      </c>
      <c r="AX13" s="40">
        <v>44</v>
      </c>
      <c r="AY13" s="40">
        <v>22</v>
      </c>
      <c r="AZ13" s="14">
        <v>66</v>
      </c>
      <c r="BA13" s="8">
        <v>2</v>
      </c>
      <c r="BB13" s="8">
        <v>0</v>
      </c>
      <c r="BC13" s="4">
        <v>3</v>
      </c>
      <c r="BD13" s="7">
        <v>3</v>
      </c>
      <c r="BE13" s="7">
        <v>0</v>
      </c>
      <c r="BF13" s="7">
        <v>7</v>
      </c>
      <c r="BG13" s="7">
        <v>3</v>
      </c>
      <c r="BH13" s="7">
        <v>0</v>
      </c>
      <c r="BI13" s="3">
        <f t="shared" si="6"/>
        <v>293</v>
      </c>
      <c r="BJ13" s="64">
        <f t="shared" si="7"/>
        <v>195</v>
      </c>
      <c r="BK13" s="64">
        <f>SUM(AM13+AP13+AS13+AV13+AY13+BB13)</f>
        <v>76</v>
      </c>
    </row>
    <row r="14" spans="1:63" ht="13.5" thickBot="1" x14ac:dyDescent="0.25">
      <c r="A14" s="55" t="s">
        <v>45</v>
      </c>
      <c r="B14" s="7">
        <v>10</v>
      </c>
      <c r="C14" s="7">
        <v>6</v>
      </c>
      <c r="D14" s="10">
        <v>16</v>
      </c>
      <c r="E14" s="7">
        <v>16</v>
      </c>
      <c r="F14" s="7">
        <v>12</v>
      </c>
      <c r="G14" s="10">
        <v>28</v>
      </c>
      <c r="H14" s="7">
        <v>14</v>
      </c>
      <c r="I14" s="7">
        <v>20</v>
      </c>
      <c r="J14" s="10">
        <v>34</v>
      </c>
      <c r="K14" s="8">
        <v>10</v>
      </c>
      <c r="L14" s="8">
        <v>39</v>
      </c>
      <c r="M14" s="10">
        <v>55</v>
      </c>
      <c r="N14" s="8">
        <v>18</v>
      </c>
      <c r="O14" s="8">
        <v>8</v>
      </c>
      <c r="P14" s="10">
        <v>65</v>
      </c>
      <c r="Q14" s="8">
        <v>13</v>
      </c>
      <c r="R14" s="8">
        <v>9</v>
      </c>
      <c r="S14" s="20">
        <v>27</v>
      </c>
      <c r="T14" s="7">
        <v>5</v>
      </c>
      <c r="U14" s="7">
        <v>7</v>
      </c>
      <c r="V14" s="20">
        <v>13</v>
      </c>
      <c r="W14" s="24">
        <v>14</v>
      </c>
      <c r="X14" s="24">
        <v>4</v>
      </c>
      <c r="Y14" s="20">
        <v>18</v>
      </c>
      <c r="Z14" s="28">
        <v>9</v>
      </c>
      <c r="AA14" s="28">
        <v>4</v>
      </c>
      <c r="AB14" s="22">
        <v>13</v>
      </c>
      <c r="AC14" s="7">
        <v>4</v>
      </c>
      <c r="AD14" s="7">
        <v>10</v>
      </c>
      <c r="AE14" s="10">
        <v>14</v>
      </c>
      <c r="AF14" s="17">
        <v>6</v>
      </c>
      <c r="AG14" s="17">
        <v>10</v>
      </c>
      <c r="AH14" s="31">
        <v>16</v>
      </c>
      <c r="AI14" s="54">
        <v>2</v>
      </c>
      <c r="AJ14" s="54">
        <v>5</v>
      </c>
      <c r="AK14" s="10">
        <v>7</v>
      </c>
      <c r="AL14" s="48">
        <f t="shared" si="0"/>
        <v>121</v>
      </c>
      <c r="AM14" s="48">
        <f t="shared" si="1"/>
        <v>134</v>
      </c>
      <c r="AN14" s="48">
        <f t="shared" si="1"/>
        <v>306</v>
      </c>
      <c r="AO14" s="50">
        <v>247</v>
      </c>
      <c r="AP14" s="50">
        <v>198</v>
      </c>
      <c r="AQ14" s="51">
        <v>446</v>
      </c>
      <c r="AR14" s="45">
        <v>219</v>
      </c>
      <c r="AS14" s="45">
        <v>219</v>
      </c>
      <c r="AT14" s="45">
        <v>438</v>
      </c>
      <c r="AU14" s="39">
        <v>240</v>
      </c>
      <c r="AV14" s="39">
        <v>187</v>
      </c>
      <c r="AW14" s="39">
        <v>427</v>
      </c>
      <c r="AX14" s="40">
        <v>363</v>
      </c>
      <c r="AY14" s="40">
        <v>218</v>
      </c>
      <c r="AZ14" s="14">
        <v>581</v>
      </c>
      <c r="BA14" s="8">
        <v>314</v>
      </c>
      <c r="BB14" s="8">
        <v>162</v>
      </c>
      <c r="BC14" s="4">
        <v>478</v>
      </c>
      <c r="BD14" s="7">
        <v>108</v>
      </c>
      <c r="BE14" s="7">
        <v>80</v>
      </c>
      <c r="BF14" s="7">
        <v>3</v>
      </c>
      <c r="BG14" s="7">
        <v>22</v>
      </c>
      <c r="BH14" s="7">
        <v>3</v>
      </c>
      <c r="BI14" s="3">
        <f t="shared" si="6"/>
        <v>2892</v>
      </c>
      <c r="BJ14" s="64">
        <f t="shared" si="7"/>
        <v>1504</v>
      </c>
      <c r="BK14" s="64">
        <f>SUM(AM14+AP14+AS14+AV14+AY14+BB14)</f>
        <v>1118</v>
      </c>
    </row>
    <row r="15" spans="1:63" ht="13.5" thickBot="1" x14ac:dyDescent="0.25">
      <c r="A15" s="55" t="s">
        <v>10</v>
      </c>
      <c r="B15" s="7">
        <v>2</v>
      </c>
      <c r="C15" s="7">
        <v>0</v>
      </c>
      <c r="D15" s="10">
        <v>2</v>
      </c>
      <c r="E15" s="7">
        <v>0</v>
      </c>
      <c r="F15" s="7">
        <v>0</v>
      </c>
      <c r="G15" s="10">
        <v>0</v>
      </c>
      <c r="H15" s="7">
        <v>2</v>
      </c>
      <c r="I15" s="7">
        <v>0</v>
      </c>
      <c r="J15" s="10">
        <v>2</v>
      </c>
      <c r="K15" s="8">
        <v>0</v>
      </c>
      <c r="L15" s="8">
        <v>0</v>
      </c>
      <c r="M15" s="10">
        <v>0</v>
      </c>
      <c r="N15" s="8">
        <v>0</v>
      </c>
      <c r="O15" s="8">
        <v>0</v>
      </c>
      <c r="P15" s="10">
        <v>0</v>
      </c>
      <c r="Q15" s="8">
        <v>0</v>
      </c>
      <c r="R15" s="8">
        <v>0</v>
      </c>
      <c r="S15" s="20">
        <v>0</v>
      </c>
      <c r="T15" s="7">
        <v>0</v>
      </c>
      <c r="U15" s="7">
        <v>0</v>
      </c>
      <c r="V15" s="20">
        <v>0</v>
      </c>
      <c r="W15" s="24">
        <v>0</v>
      </c>
      <c r="X15" s="24">
        <v>0</v>
      </c>
      <c r="Y15" s="20">
        <v>0</v>
      </c>
      <c r="Z15" s="28">
        <v>0</v>
      </c>
      <c r="AA15" s="28">
        <v>2</v>
      </c>
      <c r="AB15" s="22">
        <v>2</v>
      </c>
      <c r="AC15" s="7">
        <v>0</v>
      </c>
      <c r="AD15" s="7">
        <v>0</v>
      </c>
      <c r="AE15" s="10">
        <v>0</v>
      </c>
      <c r="AF15" s="17">
        <v>1</v>
      </c>
      <c r="AG15" s="17">
        <v>1</v>
      </c>
      <c r="AH15" s="31">
        <v>2</v>
      </c>
      <c r="AI15" s="54">
        <v>0</v>
      </c>
      <c r="AJ15" s="54">
        <v>0</v>
      </c>
      <c r="AK15" s="10">
        <v>0</v>
      </c>
      <c r="AL15" s="48">
        <f t="shared" si="0"/>
        <v>5</v>
      </c>
      <c r="AM15" s="48">
        <f t="shared" si="1"/>
        <v>3</v>
      </c>
      <c r="AN15" s="48">
        <f t="shared" si="1"/>
        <v>8</v>
      </c>
      <c r="AO15" s="50">
        <v>6</v>
      </c>
      <c r="AP15" s="50">
        <v>7</v>
      </c>
      <c r="AQ15" s="51">
        <v>15</v>
      </c>
      <c r="AR15" s="45">
        <v>9</v>
      </c>
      <c r="AS15" s="45">
        <v>3</v>
      </c>
      <c r="AT15" s="45">
        <v>12</v>
      </c>
      <c r="AU15" s="39">
        <v>6</v>
      </c>
      <c r="AV15" s="39">
        <v>2</v>
      </c>
      <c r="AW15" s="39">
        <v>8</v>
      </c>
      <c r="AX15" s="40">
        <v>8</v>
      </c>
      <c r="AY15" s="40">
        <v>0</v>
      </c>
      <c r="AZ15" s="14">
        <v>8</v>
      </c>
      <c r="BA15" s="8">
        <v>8</v>
      </c>
      <c r="BB15" s="8">
        <v>3</v>
      </c>
      <c r="BC15" s="4">
        <v>11</v>
      </c>
      <c r="BD15" s="7">
        <v>2</v>
      </c>
      <c r="BE15" s="7">
        <v>3</v>
      </c>
      <c r="BF15" s="7">
        <v>1</v>
      </c>
      <c r="BG15" s="7">
        <v>2</v>
      </c>
      <c r="BH15" s="7">
        <v>3</v>
      </c>
      <c r="BI15" s="3">
        <f t="shared" si="6"/>
        <v>73</v>
      </c>
      <c r="BJ15" s="64">
        <f t="shared" si="7"/>
        <v>42</v>
      </c>
      <c r="BK15" s="64">
        <f>SUM(AM15+AP15+AS15+AV15+AY15+BB15)</f>
        <v>18</v>
      </c>
    </row>
    <row r="16" spans="1:63" ht="13.5" thickBot="1" x14ac:dyDescent="0.25">
      <c r="A16" s="2" t="s">
        <v>34</v>
      </c>
      <c r="B16" s="12">
        <f t="shared" ref="B16:AK16" si="8">SUM(B11:B15)</f>
        <v>16</v>
      </c>
      <c r="C16" s="12">
        <f t="shared" si="8"/>
        <v>8</v>
      </c>
      <c r="D16" s="11">
        <f t="shared" si="8"/>
        <v>24</v>
      </c>
      <c r="E16" s="3">
        <f t="shared" si="8"/>
        <v>28</v>
      </c>
      <c r="F16" s="3">
        <f t="shared" si="8"/>
        <v>14</v>
      </c>
      <c r="G16" s="11">
        <f t="shared" si="8"/>
        <v>42</v>
      </c>
      <c r="H16" s="3">
        <f t="shared" si="8"/>
        <v>21</v>
      </c>
      <c r="I16" s="3">
        <f t="shared" si="8"/>
        <v>21</v>
      </c>
      <c r="J16" s="11">
        <f t="shared" si="8"/>
        <v>42</v>
      </c>
      <c r="K16" s="3">
        <f t="shared" si="8"/>
        <v>13</v>
      </c>
      <c r="L16" s="3">
        <f t="shared" si="8"/>
        <v>40</v>
      </c>
      <c r="M16" s="11">
        <f t="shared" si="8"/>
        <v>59</v>
      </c>
      <c r="N16" s="4">
        <f t="shared" si="8"/>
        <v>19</v>
      </c>
      <c r="O16" s="4">
        <f t="shared" si="8"/>
        <v>11</v>
      </c>
      <c r="P16" s="11">
        <f t="shared" si="8"/>
        <v>69</v>
      </c>
      <c r="Q16" s="4">
        <f t="shared" si="8"/>
        <v>21</v>
      </c>
      <c r="R16" s="4">
        <f t="shared" si="8"/>
        <v>11</v>
      </c>
      <c r="S16" s="21">
        <f t="shared" si="8"/>
        <v>38</v>
      </c>
      <c r="T16" s="3">
        <f t="shared" si="8"/>
        <v>8</v>
      </c>
      <c r="U16" s="3">
        <f t="shared" si="8"/>
        <v>16</v>
      </c>
      <c r="V16" s="21">
        <f t="shared" si="8"/>
        <v>25</v>
      </c>
      <c r="W16" s="25">
        <f t="shared" si="8"/>
        <v>17</v>
      </c>
      <c r="X16" s="25">
        <f t="shared" si="8"/>
        <v>4</v>
      </c>
      <c r="Y16" s="21">
        <f t="shared" si="8"/>
        <v>21</v>
      </c>
      <c r="Z16" s="29">
        <f t="shared" si="8"/>
        <v>13</v>
      </c>
      <c r="AA16" s="29">
        <f t="shared" si="8"/>
        <v>8</v>
      </c>
      <c r="AB16" s="23">
        <f t="shared" si="8"/>
        <v>21</v>
      </c>
      <c r="AC16" s="3">
        <f t="shared" si="8"/>
        <v>6</v>
      </c>
      <c r="AD16" s="3">
        <f t="shared" si="8"/>
        <v>12</v>
      </c>
      <c r="AE16" s="11">
        <f t="shared" si="8"/>
        <v>19</v>
      </c>
      <c r="AF16" s="9">
        <f t="shared" si="8"/>
        <v>9</v>
      </c>
      <c r="AG16" s="9">
        <f t="shared" si="8"/>
        <v>13</v>
      </c>
      <c r="AH16" s="53">
        <f t="shared" si="8"/>
        <v>22</v>
      </c>
      <c r="AI16" s="52">
        <f t="shared" si="8"/>
        <v>4</v>
      </c>
      <c r="AJ16" s="52">
        <f t="shared" si="8"/>
        <v>8</v>
      </c>
      <c r="AK16" s="11">
        <f t="shared" si="8"/>
        <v>12</v>
      </c>
      <c r="AL16" s="65">
        <f t="shared" ref="AL16:BB16" si="9">SUM(AL11:AL15)</f>
        <v>176</v>
      </c>
      <c r="AM16" s="65">
        <f t="shared" si="9"/>
        <v>166</v>
      </c>
      <c r="AN16" s="65">
        <f t="shared" si="9"/>
        <v>395</v>
      </c>
      <c r="AO16" s="67">
        <f t="shared" si="9"/>
        <v>315</v>
      </c>
      <c r="AP16" s="67">
        <f t="shared" si="9"/>
        <v>236</v>
      </c>
      <c r="AQ16" s="67">
        <f t="shared" si="9"/>
        <v>560</v>
      </c>
      <c r="AR16" s="68">
        <f t="shared" si="9"/>
        <v>271</v>
      </c>
      <c r="AS16" s="68">
        <f t="shared" si="9"/>
        <v>248</v>
      </c>
      <c r="AT16" s="68">
        <f t="shared" si="9"/>
        <v>520</v>
      </c>
      <c r="AU16" s="42">
        <f t="shared" si="9"/>
        <v>305</v>
      </c>
      <c r="AV16" s="42">
        <f t="shared" si="9"/>
        <v>203</v>
      </c>
      <c r="AW16" s="42">
        <f t="shared" si="9"/>
        <v>510</v>
      </c>
      <c r="AX16" s="69">
        <f t="shared" si="9"/>
        <v>420</v>
      </c>
      <c r="AY16" s="69">
        <f t="shared" si="9"/>
        <v>251</v>
      </c>
      <c r="AZ16" s="69">
        <f t="shared" si="9"/>
        <v>671</v>
      </c>
      <c r="BA16" s="4">
        <f t="shared" si="9"/>
        <v>336</v>
      </c>
      <c r="BB16" s="4">
        <f t="shared" si="9"/>
        <v>176</v>
      </c>
      <c r="BC16" s="4">
        <v>515</v>
      </c>
      <c r="BD16" s="3">
        <v>124</v>
      </c>
      <c r="BE16" s="3">
        <v>91</v>
      </c>
      <c r="BF16" s="3">
        <v>18</v>
      </c>
      <c r="BG16" s="3">
        <v>31</v>
      </c>
      <c r="BH16" s="3">
        <v>7</v>
      </c>
      <c r="BI16" s="3">
        <f t="shared" si="6"/>
        <v>3442</v>
      </c>
      <c r="BJ16" s="3">
        <f>SUM(BJ11:BJ15)</f>
        <v>1823</v>
      </c>
      <c r="BK16" s="3">
        <f>SUM(BK11:BK15)</f>
        <v>1280</v>
      </c>
    </row>
    <row r="17" spans="1:63" ht="13.5" thickBot="1" x14ac:dyDescent="0.25">
      <c r="A17" s="15" t="s">
        <v>11</v>
      </c>
      <c r="B17" s="13" t="s">
        <v>35</v>
      </c>
      <c r="C17" s="13" t="s">
        <v>36</v>
      </c>
      <c r="D17" s="14" t="s">
        <v>37</v>
      </c>
      <c r="E17" s="14" t="s">
        <v>35</v>
      </c>
      <c r="F17" s="14" t="s">
        <v>36</v>
      </c>
      <c r="G17" s="14" t="s">
        <v>37</v>
      </c>
      <c r="H17" s="14" t="s">
        <v>35</v>
      </c>
      <c r="I17" s="14" t="s">
        <v>36</v>
      </c>
      <c r="J17" s="14" t="s">
        <v>37</v>
      </c>
      <c r="K17" s="14" t="s">
        <v>35</v>
      </c>
      <c r="L17" s="14" t="s">
        <v>36</v>
      </c>
      <c r="M17" s="14" t="s">
        <v>37</v>
      </c>
      <c r="N17" s="14" t="s">
        <v>35</v>
      </c>
      <c r="O17" s="14" t="s">
        <v>36</v>
      </c>
      <c r="P17" s="14" t="s">
        <v>37</v>
      </c>
      <c r="Q17" s="20" t="s">
        <v>35</v>
      </c>
      <c r="R17" s="20" t="s">
        <v>36</v>
      </c>
      <c r="S17" s="20" t="s">
        <v>37</v>
      </c>
      <c r="T17" s="20" t="s">
        <v>35</v>
      </c>
      <c r="U17" s="20" t="s">
        <v>36</v>
      </c>
      <c r="V17" s="20" t="s">
        <v>37</v>
      </c>
      <c r="W17" s="10" t="s">
        <v>35</v>
      </c>
      <c r="X17" s="10" t="s">
        <v>36</v>
      </c>
      <c r="Y17" s="10" t="s">
        <v>37</v>
      </c>
      <c r="Z17" s="10" t="s">
        <v>35</v>
      </c>
      <c r="AA17" s="10" t="s">
        <v>36</v>
      </c>
      <c r="AB17" s="20" t="s">
        <v>37</v>
      </c>
      <c r="AC17" s="10" t="s">
        <v>35</v>
      </c>
      <c r="AD17" s="10" t="s">
        <v>36</v>
      </c>
      <c r="AE17" s="10" t="s">
        <v>37</v>
      </c>
      <c r="AF17" s="10" t="s">
        <v>35</v>
      </c>
      <c r="AG17" s="10" t="s">
        <v>36</v>
      </c>
      <c r="AH17" s="10" t="s">
        <v>37</v>
      </c>
      <c r="AI17" s="10" t="s">
        <v>35</v>
      </c>
      <c r="AJ17" s="10" t="s">
        <v>36</v>
      </c>
      <c r="AK17" s="20" t="s">
        <v>37</v>
      </c>
      <c r="AL17" s="48" t="s">
        <v>35</v>
      </c>
      <c r="AM17" s="48" t="s">
        <v>36</v>
      </c>
      <c r="AN17" s="48" t="s">
        <v>37</v>
      </c>
      <c r="AO17" s="50" t="s">
        <v>35</v>
      </c>
      <c r="AP17" s="50" t="s">
        <v>36</v>
      </c>
      <c r="AQ17" s="50" t="s">
        <v>37</v>
      </c>
      <c r="AR17" s="45" t="s">
        <v>35</v>
      </c>
      <c r="AS17" s="45" t="s">
        <v>36</v>
      </c>
      <c r="AT17" s="45" t="s">
        <v>37</v>
      </c>
      <c r="AU17" s="39" t="s">
        <v>35</v>
      </c>
      <c r="AV17" s="39" t="s">
        <v>36</v>
      </c>
      <c r="AW17" s="39" t="s">
        <v>37</v>
      </c>
      <c r="AX17" s="14" t="s">
        <v>35</v>
      </c>
      <c r="AY17" s="14" t="s">
        <v>36</v>
      </c>
      <c r="AZ17" s="14" t="s">
        <v>37</v>
      </c>
      <c r="BA17" s="30"/>
      <c r="BB17" s="30"/>
      <c r="BC17" s="19"/>
      <c r="BD17" s="6"/>
      <c r="BE17" s="6"/>
      <c r="BF17" s="6"/>
      <c r="BG17" s="6"/>
      <c r="BH17" s="6"/>
      <c r="BI17" s="5"/>
      <c r="BJ17" s="6"/>
      <c r="BK17" s="6"/>
    </row>
    <row r="18" spans="1:63" ht="13.5" thickBot="1" x14ac:dyDescent="0.25">
      <c r="A18" s="56" t="s">
        <v>39</v>
      </c>
      <c r="B18" s="44">
        <v>1</v>
      </c>
      <c r="C18" s="44">
        <v>1</v>
      </c>
      <c r="D18" s="10">
        <v>2</v>
      </c>
      <c r="E18" s="8">
        <v>0</v>
      </c>
      <c r="F18" s="8">
        <v>0</v>
      </c>
      <c r="G18" s="10">
        <v>0</v>
      </c>
      <c r="H18" s="8">
        <v>0</v>
      </c>
      <c r="I18" s="8">
        <v>6</v>
      </c>
      <c r="J18" s="10">
        <v>6</v>
      </c>
      <c r="K18" s="8">
        <v>1</v>
      </c>
      <c r="L18" s="8">
        <v>3</v>
      </c>
      <c r="M18" s="10">
        <v>5</v>
      </c>
      <c r="N18" s="8">
        <v>1</v>
      </c>
      <c r="O18" s="8">
        <v>0</v>
      </c>
      <c r="P18" s="10">
        <v>1</v>
      </c>
      <c r="Q18" s="8">
        <v>2</v>
      </c>
      <c r="R18" s="8">
        <v>3</v>
      </c>
      <c r="S18" s="10">
        <v>5</v>
      </c>
      <c r="T18" s="8">
        <v>3</v>
      </c>
      <c r="U18" s="8">
        <v>0</v>
      </c>
      <c r="V18" s="20">
        <v>3</v>
      </c>
      <c r="W18" s="8">
        <v>3</v>
      </c>
      <c r="X18" s="8">
        <v>2</v>
      </c>
      <c r="Y18" s="10">
        <v>5</v>
      </c>
      <c r="Z18" s="54">
        <v>0</v>
      </c>
      <c r="AA18" s="54">
        <v>1</v>
      </c>
      <c r="AB18" s="22">
        <v>1</v>
      </c>
      <c r="AC18" s="8">
        <v>2</v>
      </c>
      <c r="AD18" s="8">
        <v>2</v>
      </c>
      <c r="AE18" s="10">
        <v>4</v>
      </c>
      <c r="AF18" s="54">
        <v>2</v>
      </c>
      <c r="AG18" s="54">
        <v>0</v>
      </c>
      <c r="AH18" s="31">
        <v>2</v>
      </c>
      <c r="AI18" s="54">
        <v>0</v>
      </c>
      <c r="AJ18" s="54">
        <v>0</v>
      </c>
      <c r="AK18" s="10">
        <v>0</v>
      </c>
      <c r="AL18" s="48">
        <f t="shared" si="0"/>
        <v>15</v>
      </c>
      <c r="AM18" s="48">
        <v>19</v>
      </c>
      <c r="AN18" s="48">
        <v>35</v>
      </c>
      <c r="AO18" s="50">
        <v>14</v>
      </c>
      <c r="AP18" s="50">
        <v>11</v>
      </c>
      <c r="AQ18" s="51">
        <v>27</v>
      </c>
      <c r="AR18" s="45">
        <v>14</v>
      </c>
      <c r="AS18" s="45">
        <v>9</v>
      </c>
      <c r="AT18" s="45">
        <v>24</v>
      </c>
      <c r="AU18" s="39">
        <v>14</v>
      </c>
      <c r="AV18" s="39">
        <v>7</v>
      </c>
      <c r="AW18" s="39">
        <v>21</v>
      </c>
      <c r="AX18" s="40">
        <v>12</v>
      </c>
      <c r="AY18" s="40">
        <v>4</v>
      </c>
      <c r="AZ18" s="14">
        <v>16</v>
      </c>
      <c r="BA18" s="8"/>
      <c r="BB18" s="8"/>
      <c r="BC18" s="4"/>
      <c r="BD18" s="7"/>
      <c r="BE18" s="7"/>
      <c r="BF18" s="7"/>
      <c r="BG18" s="7"/>
      <c r="BH18" s="7"/>
      <c r="BI18" s="3">
        <f t="shared" ref="BI18:BI29" si="10">SUM(AQ18+AT18+AW18+AZ18+BC18+BD18+BE18+BF18+BG18+BH18+AN18)</f>
        <v>123</v>
      </c>
      <c r="BJ18" s="7">
        <f>SUM(AL18+AO18+AR18+AU18+AX18+BA18)</f>
        <v>69</v>
      </c>
      <c r="BK18" s="63">
        <f>SUM(AM18+AP18+AS18+AV18+AY18+BB18)</f>
        <v>50</v>
      </c>
    </row>
    <row r="19" spans="1:63" ht="13.5" thickBot="1" x14ac:dyDescent="0.25">
      <c r="A19" s="55" t="s">
        <v>12</v>
      </c>
      <c r="B19" s="7">
        <v>7</v>
      </c>
      <c r="C19" s="7">
        <v>23</v>
      </c>
      <c r="D19" s="10">
        <v>32</v>
      </c>
      <c r="E19" s="7">
        <v>17</v>
      </c>
      <c r="F19" s="7">
        <v>11</v>
      </c>
      <c r="G19" s="10">
        <v>30</v>
      </c>
      <c r="H19" s="7">
        <v>48</v>
      </c>
      <c r="I19" s="7">
        <v>12</v>
      </c>
      <c r="J19" s="10">
        <v>60</v>
      </c>
      <c r="K19" s="8">
        <v>18</v>
      </c>
      <c r="L19" s="8">
        <v>6</v>
      </c>
      <c r="M19" s="10">
        <v>25</v>
      </c>
      <c r="N19" s="8">
        <v>20</v>
      </c>
      <c r="O19" s="8">
        <v>10</v>
      </c>
      <c r="P19" s="10">
        <v>32</v>
      </c>
      <c r="Q19" s="8">
        <v>18</v>
      </c>
      <c r="R19" s="8">
        <v>21</v>
      </c>
      <c r="S19" s="20">
        <v>39</v>
      </c>
      <c r="T19" s="7">
        <v>17</v>
      </c>
      <c r="U19" s="7">
        <v>9</v>
      </c>
      <c r="V19" s="20">
        <v>27</v>
      </c>
      <c r="W19" s="24">
        <v>28</v>
      </c>
      <c r="X19" s="24">
        <v>17</v>
      </c>
      <c r="Y19" s="20">
        <v>45</v>
      </c>
      <c r="Z19" s="28">
        <v>20</v>
      </c>
      <c r="AA19" s="28">
        <v>22</v>
      </c>
      <c r="AB19" s="22">
        <v>44</v>
      </c>
      <c r="AC19" s="7">
        <v>9</v>
      </c>
      <c r="AD19" s="7">
        <v>21</v>
      </c>
      <c r="AE19" s="10">
        <v>31</v>
      </c>
      <c r="AF19" s="17">
        <v>17</v>
      </c>
      <c r="AG19" s="17">
        <v>26</v>
      </c>
      <c r="AH19" s="31">
        <v>43</v>
      </c>
      <c r="AI19" s="54">
        <v>1</v>
      </c>
      <c r="AJ19" s="54">
        <v>4</v>
      </c>
      <c r="AK19" s="10">
        <v>6</v>
      </c>
      <c r="AL19" s="48">
        <f t="shared" si="0"/>
        <v>220</v>
      </c>
      <c r="AM19" s="48">
        <f t="shared" si="1"/>
        <v>182</v>
      </c>
      <c r="AN19" s="48">
        <f t="shared" si="1"/>
        <v>414</v>
      </c>
      <c r="AO19" s="50">
        <v>216</v>
      </c>
      <c r="AP19" s="50">
        <v>178</v>
      </c>
      <c r="AQ19" s="51">
        <v>456</v>
      </c>
      <c r="AR19" s="45">
        <v>275</v>
      </c>
      <c r="AS19" s="45">
        <v>200</v>
      </c>
      <c r="AT19" s="45">
        <v>492</v>
      </c>
      <c r="AU19" s="39">
        <v>306</v>
      </c>
      <c r="AV19" s="39">
        <v>220</v>
      </c>
      <c r="AW19" s="39">
        <v>540</v>
      </c>
      <c r="AX19" s="40">
        <v>206</v>
      </c>
      <c r="AY19" s="40">
        <v>184</v>
      </c>
      <c r="AZ19" s="14">
        <v>397</v>
      </c>
      <c r="BA19" s="8">
        <v>123</v>
      </c>
      <c r="BB19" s="8">
        <v>89</v>
      </c>
      <c r="BC19" s="4">
        <v>240</v>
      </c>
      <c r="BD19" s="7">
        <v>343</v>
      </c>
      <c r="BE19" s="7">
        <v>221</v>
      </c>
      <c r="BF19" s="7">
        <v>201</v>
      </c>
      <c r="BG19" s="7">
        <v>279</v>
      </c>
      <c r="BH19" s="7">
        <v>157</v>
      </c>
      <c r="BI19" s="3">
        <f t="shared" si="10"/>
        <v>3740</v>
      </c>
      <c r="BJ19" s="64">
        <f t="shared" ref="BJ19:BJ27" si="11">SUM(AL19+AO19+AR19+AU19+AX19+BA19)</f>
        <v>1346</v>
      </c>
      <c r="BK19" s="64">
        <f t="shared" ref="BK19:BK28" si="12">SUM(AM19+AP19+AS19+AV19+AY19+BB19)</f>
        <v>1053</v>
      </c>
    </row>
    <row r="20" spans="1:63" ht="13.5" thickBot="1" x14ac:dyDescent="0.25">
      <c r="A20" s="55" t="s">
        <v>13</v>
      </c>
      <c r="B20" s="7">
        <v>3</v>
      </c>
      <c r="C20" s="7">
        <v>0</v>
      </c>
      <c r="D20" s="10">
        <v>3</v>
      </c>
      <c r="E20" s="8">
        <v>0</v>
      </c>
      <c r="F20" s="8">
        <v>1</v>
      </c>
      <c r="G20" s="10">
        <v>1</v>
      </c>
      <c r="H20" s="8">
        <v>0</v>
      </c>
      <c r="I20" s="8">
        <v>1</v>
      </c>
      <c r="J20" s="10">
        <v>1</v>
      </c>
      <c r="K20" s="8">
        <v>3</v>
      </c>
      <c r="L20" s="8">
        <v>2</v>
      </c>
      <c r="M20" s="10">
        <v>6</v>
      </c>
      <c r="N20" s="8">
        <v>3</v>
      </c>
      <c r="O20" s="8">
        <v>1</v>
      </c>
      <c r="P20" s="10">
        <v>4</v>
      </c>
      <c r="Q20" s="8">
        <v>4</v>
      </c>
      <c r="R20" s="8">
        <v>6</v>
      </c>
      <c r="S20" s="20">
        <v>10</v>
      </c>
      <c r="T20" s="7">
        <v>9</v>
      </c>
      <c r="U20" s="7">
        <v>1</v>
      </c>
      <c r="V20" s="20">
        <v>10</v>
      </c>
      <c r="W20" s="24">
        <v>3</v>
      </c>
      <c r="X20" s="24">
        <v>2</v>
      </c>
      <c r="Y20" s="20">
        <v>6</v>
      </c>
      <c r="Z20" s="28">
        <v>7</v>
      </c>
      <c r="AA20" s="28">
        <v>3</v>
      </c>
      <c r="AB20" s="22">
        <v>14</v>
      </c>
      <c r="AC20" s="8">
        <v>4</v>
      </c>
      <c r="AD20" s="8">
        <v>1</v>
      </c>
      <c r="AE20" s="10">
        <v>7</v>
      </c>
      <c r="AF20" s="54">
        <v>4</v>
      </c>
      <c r="AG20" s="54">
        <v>2</v>
      </c>
      <c r="AH20" s="31">
        <v>6</v>
      </c>
      <c r="AI20" s="54">
        <v>2</v>
      </c>
      <c r="AJ20" s="54">
        <v>0</v>
      </c>
      <c r="AK20" s="10">
        <v>2</v>
      </c>
      <c r="AL20" s="48">
        <f t="shared" si="0"/>
        <v>42</v>
      </c>
      <c r="AM20" s="48">
        <f t="shared" si="1"/>
        <v>20</v>
      </c>
      <c r="AN20" s="48">
        <f t="shared" si="1"/>
        <v>70</v>
      </c>
      <c r="AO20" s="50">
        <v>41</v>
      </c>
      <c r="AP20" s="50">
        <v>27</v>
      </c>
      <c r="AQ20" s="51">
        <v>72</v>
      </c>
      <c r="AR20" s="45">
        <v>62</v>
      </c>
      <c r="AS20" s="45">
        <v>36</v>
      </c>
      <c r="AT20" s="45">
        <v>103</v>
      </c>
      <c r="AU20" s="39">
        <v>82</v>
      </c>
      <c r="AV20" s="39">
        <v>30</v>
      </c>
      <c r="AW20" s="39">
        <v>114</v>
      </c>
      <c r="AX20" s="40">
        <v>61</v>
      </c>
      <c r="AY20" s="40">
        <v>25</v>
      </c>
      <c r="AZ20" s="14">
        <v>94</v>
      </c>
      <c r="BA20" s="8">
        <v>75</v>
      </c>
      <c r="BB20" s="8">
        <v>19</v>
      </c>
      <c r="BC20" s="4">
        <v>96</v>
      </c>
      <c r="BD20" s="7">
        <v>51</v>
      </c>
      <c r="BE20" s="7">
        <v>24</v>
      </c>
      <c r="BF20" s="7">
        <v>15</v>
      </c>
      <c r="BG20" s="7">
        <v>37</v>
      </c>
      <c r="BH20" s="7">
        <v>4</v>
      </c>
      <c r="BI20" s="3">
        <f t="shared" si="10"/>
        <v>680</v>
      </c>
      <c r="BJ20" s="64">
        <f t="shared" si="11"/>
        <v>363</v>
      </c>
      <c r="BK20" s="64">
        <f t="shared" si="12"/>
        <v>157</v>
      </c>
    </row>
    <row r="21" spans="1:63" ht="13.5" thickBot="1" x14ac:dyDescent="0.25">
      <c r="A21" s="55" t="s">
        <v>30</v>
      </c>
      <c r="B21" s="7">
        <v>0</v>
      </c>
      <c r="C21" s="7">
        <v>0</v>
      </c>
      <c r="D21" s="10">
        <v>0</v>
      </c>
      <c r="E21" s="7">
        <v>0</v>
      </c>
      <c r="F21" s="7">
        <v>0</v>
      </c>
      <c r="G21" s="10">
        <v>0</v>
      </c>
      <c r="H21" s="7">
        <v>0</v>
      </c>
      <c r="I21" s="7">
        <v>0</v>
      </c>
      <c r="J21" s="10">
        <v>0</v>
      </c>
      <c r="K21" s="8">
        <v>0</v>
      </c>
      <c r="L21" s="8">
        <v>0</v>
      </c>
      <c r="M21" s="10">
        <v>0</v>
      </c>
      <c r="N21" s="8">
        <v>1</v>
      </c>
      <c r="O21" s="8">
        <v>0</v>
      </c>
      <c r="P21" s="10">
        <v>1</v>
      </c>
      <c r="Q21" s="8">
        <v>2</v>
      </c>
      <c r="R21" s="8">
        <v>2</v>
      </c>
      <c r="S21" s="20">
        <v>4</v>
      </c>
      <c r="T21" s="8">
        <v>3</v>
      </c>
      <c r="U21" s="8">
        <v>1</v>
      </c>
      <c r="V21" s="20">
        <v>4</v>
      </c>
      <c r="W21" s="24">
        <v>2</v>
      </c>
      <c r="X21" s="24">
        <v>2</v>
      </c>
      <c r="Y21" s="20">
        <v>4</v>
      </c>
      <c r="Z21" s="28">
        <v>1</v>
      </c>
      <c r="AA21" s="28">
        <v>2</v>
      </c>
      <c r="AB21" s="22">
        <v>3</v>
      </c>
      <c r="AC21" s="7">
        <v>0</v>
      </c>
      <c r="AD21" s="7">
        <v>1</v>
      </c>
      <c r="AE21" s="10">
        <v>1</v>
      </c>
      <c r="AF21" s="17">
        <v>1</v>
      </c>
      <c r="AG21" s="17">
        <v>0</v>
      </c>
      <c r="AH21" s="31">
        <v>1</v>
      </c>
      <c r="AI21" s="54">
        <v>0</v>
      </c>
      <c r="AJ21" s="54">
        <v>0</v>
      </c>
      <c r="AK21" s="10">
        <v>0</v>
      </c>
      <c r="AL21" s="48">
        <f t="shared" si="0"/>
        <v>10</v>
      </c>
      <c r="AM21" s="48">
        <f t="shared" si="1"/>
        <v>8</v>
      </c>
      <c r="AN21" s="48">
        <f t="shared" si="1"/>
        <v>18</v>
      </c>
      <c r="AO21" s="50">
        <v>12</v>
      </c>
      <c r="AP21" s="50">
        <v>8</v>
      </c>
      <c r="AQ21" s="51">
        <v>22</v>
      </c>
      <c r="AR21" s="45">
        <v>7</v>
      </c>
      <c r="AS21" s="45">
        <v>8</v>
      </c>
      <c r="AT21" s="45">
        <v>15</v>
      </c>
      <c r="AU21" s="39">
        <v>29</v>
      </c>
      <c r="AV21" s="39">
        <v>16</v>
      </c>
      <c r="AW21" s="39">
        <v>45</v>
      </c>
      <c r="AX21" s="40">
        <v>37</v>
      </c>
      <c r="AY21" s="40">
        <v>22</v>
      </c>
      <c r="AZ21" s="14">
        <v>59</v>
      </c>
      <c r="BA21" s="8">
        <v>11</v>
      </c>
      <c r="BB21" s="8">
        <v>5</v>
      </c>
      <c r="BC21" s="4">
        <v>18</v>
      </c>
      <c r="BD21" s="7">
        <v>22</v>
      </c>
      <c r="BE21" s="7">
        <v>12</v>
      </c>
      <c r="BF21" s="7">
        <v>5</v>
      </c>
      <c r="BG21" s="7">
        <v>10</v>
      </c>
      <c r="BH21" s="7">
        <v>3</v>
      </c>
      <c r="BI21" s="3">
        <f t="shared" si="10"/>
        <v>229</v>
      </c>
      <c r="BJ21" s="64">
        <f t="shared" si="11"/>
        <v>106</v>
      </c>
      <c r="BK21" s="64">
        <f t="shared" si="12"/>
        <v>67</v>
      </c>
    </row>
    <row r="22" spans="1:63" ht="13.5" thickBot="1" x14ac:dyDescent="0.25">
      <c r="A22" s="55" t="s">
        <v>14</v>
      </c>
      <c r="B22" s="7">
        <v>3</v>
      </c>
      <c r="C22" s="7">
        <v>2</v>
      </c>
      <c r="D22" s="10">
        <v>5</v>
      </c>
      <c r="E22" s="7">
        <v>1</v>
      </c>
      <c r="F22" s="7">
        <v>0</v>
      </c>
      <c r="G22" s="10">
        <v>1</v>
      </c>
      <c r="H22" s="7">
        <v>0</v>
      </c>
      <c r="I22" s="7">
        <v>0</v>
      </c>
      <c r="J22" s="10">
        <v>0</v>
      </c>
      <c r="K22" s="8">
        <v>1</v>
      </c>
      <c r="L22" s="8">
        <v>0</v>
      </c>
      <c r="M22" s="10">
        <v>1</v>
      </c>
      <c r="N22" s="8">
        <v>1</v>
      </c>
      <c r="O22" s="8">
        <v>0</v>
      </c>
      <c r="P22" s="10">
        <v>1</v>
      </c>
      <c r="Q22" s="8">
        <v>5</v>
      </c>
      <c r="R22" s="8">
        <v>3</v>
      </c>
      <c r="S22" s="20">
        <v>8</v>
      </c>
      <c r="T22" s="7">
        <v>3</v>
      </c>
      <c r="U22" s="7">
        <v>0</v>
      </c>
      <c r="V22" s="20">
        <v>3</v>
      </c>
      <c r="W22" s="24">
        <v>3</v>
      </c>
      <c r="X22" s="24">
        <v>2</v>
      </c>
      <c r="Y22" s="20">
        <v>5</v>
      </c>
      <c r="Z22" s="28">
        <v>2</v>
      </c>
      <c r="AA22" s="28">
        <v>1</v>
      </c>
      <c r="AB22" s="22">
        <v>3</v>
      </c>
      <c r="AC22" s="7">
        <v>2</v>
      </c>
      <c r="AD22" s="7">
        <v>0</v>
      </c>
      <c r="AE22" s="10">
        <v>2</v>
      </c>
      <c r="AF22" s="17">
        <v>0</v>
      </c>
      <c r="AG22" s="17">
        <v>3</v>
      </c>
      <c r="AH22" s="31">
        <v>3</v>
      </c>
      <c r="AI22" s="54">
        <v>1</v>
      </c>
      <c r="AJ22" s="54">
        <v>3</v>
      </c>
      <c r="AK22" s="10">
        <v>4</v>
      </c>
      <c r="AL22" s="48">
        <v>21</v>
      </c>
      <c r="AM22" s="48">
        <f t="shared" si="1"/>
        <v>14</v>
      </c>
      <c r="AN22" s="48">
        <f t="shared" si="1"/>
        <v>36</v>
      </c>
      <c r="AO22" s="50">
        <v>28</v>
      </c>
      <c r="AP22" s="50">
        <v>21</v>
      </c>
      <c r="AQ22" s="51">
        <v>52</v>
      </c>
      <c r="AR22" s="45">
        <v>24</v>
      </c>
      <c r="AS22" s="45">
        <v>15</v>
      </c>
      <c r="AT22" s="45">
        <v>40</v>
      </c>
      <c r="AU22" s="39">
        <v>26</v>
      </c>
      <c r="AV22" s="39">
        <v>19</v>
      </c>
      <c r="AW22" s="39">
        <v>47</v>
      </c>
      <c r="AX22" s="40">
        <v>48</v>
      </c>
      <c r="AY22" s="40">
        <v>28</v>
      </c>
      <c r="AZ22" s="14">
        <v>82</v>
      </c>
      <c r="BA22" s="8">
        <v>59</v>
      </c>
      <c r="BB22" s="8">
        <v>23</v>
      </c>
      <c r="BC22" s="4">
        <v>82</v>
      </c>
      <c r="BD22" s="7">
        <v>104</v>
      </c>
      <c r="BE22" s="7">
        <v>27</v>
      </c>
      <c r="BF22" s="7">
        <v>10</v>
      </c>
      <c r="BG22" s="7">
        <v>15</v>
      </c>
      <c r="BH22" s="7">
        <v>15</v>
      </c>
      <c r="BI22" s="3">
        <f t="shared" si="10"/>
        <v>510</v>
      </c>
      <c r="BJ22" s="64">
        <f t="shared" si="11"/>
        <v>206</v>
      </c>
      <c r="BK22" s="64">
        <f t="shared" si="12"/>
        <v>120</v>
      </c>
    </row>
    <row r="23" spans="1:63" ht="13.5" thickBot="1" x14ac:dyDescent="0.25">
      <c r="A23" s="55" t="s">
        <v>31</v>
      </c>
      <c r="B23" s="7">
        <v>1</v>
      </c>
      <c r="C23" s="7">
        <v>0</v>
      </c>
      <c r="D23" s="10">
        <v>1</v>
      </c>
      <c r="E23" s="7">
        <v>1</v>
      </c>
      <c r="F23" s="7">
        <v>0</v>
      </c>
      <c r="G23" s="10">
        <v>1</v>
      </c>
      <c r="H23" s="7">
        <v>0</v>
      </c>
      <c r="I23" s="7">
        <v>0</v>
      </c>
      <c r="J23" s="10">
        <v>0</v>
      </c>
      <c r="K23" s="7">
        <v>1</v>
      </c>
      <c r="L23" s="7">
        <v>0</v>
      </c>
      <c r="M23" s="10">
        <v>1</v>
      </c>
      <c r="N23" s="8">
        <v>4</v>
      </c>
      <c r="O23" s="8">
        <v>1</v>
      </c>
      <c r="P23" s="10">
        <v>5</v>
      </c>
      <c r="Q23" s="8">
        <v>1</v>
      </c>
      <c r="R23" s="8">
        <v>5</v>
      </c>
      <c r="S23" s="20">
        <v>6</v>
      </c>
      <c r="T23" s="7">
        <v>2</v>
      </c>
      <c r="U23" s="7">
        <v>1</v>
      </c>
      <c r="V23" s="20">
        <v>3</v>
      </c>
      <c r="W23" s="24">
        <v>4</v>
      </c>
      <c r="X23" s="24">
        <v>1</v>
      </c>
      <c r="Y23" s="20">
        <v>5</v>
      </c>
      <c r="Z23" s="28">
        <v>1</v>
      </c>
      <c r="AA23" s="28">
        <v>1</v>
      </c>
      <c r="AB23" s="22">
        <v>2</v>
      </c>
      <c r="AC23" s="7">
        <v>1</v>
      </c>
      <c r="AD23" s="7">
        <v>0</v>
      </c>
      <c r="AE23" s="10">
        <v>1</v>
      </c>
      <c r="AF23" s="17">
        <v>0</v>
      </c>
      <c r="AG23" s="17">
        <v>0</v>
      </c>
      <c r="AH23" s="31">
        <v>0</v>
      </c>
      <c r="AI23" s="54">
        <v>0</v>
      </c>
      <c r="AJ23" s="54">
        <v>0</v>
      </c>
      <c r="AK23" s="10">
        <v>0</v>
      </c>
      <c r="AL23" s="48">
        <f t="shared" si="0"/>
        <v>16</v>
      </c>
      <c r="AM23" s="48">
        <f t="shared" si="1"/>
        <v>9</v>
      </c>
      <c r="AN23" s="48">
        <f t="shared" si="1"/>
        <v>25</v>
      </c>
      <c r="AO23" s="50">
        <v>9</v>
      </c>
      <c r="AP23" s="50">
        <v>7</v>
      </c>
      <c r="AQ23" s="51">
        <v>16</v>
      </c>
      <c r="AR23" s="45">
        <v>13</v>
      </c>
      <c r="AS23" s="45">
        <v>7</v>
      </c>
      <c r="AT23" s="45">
        <v>20</v>
      </c>
      <c r="AU23" s="39">
        <v>21</v>
      </c>
      <c r="AV23" s="39">
        <v>11</v>
      </c>
      <c r="AW23" s="39">
        <v>32</v>
      </c>
      <c r="AX23" s="40">
        <v>14</v>
      </c>
      <c r="AY23" s="40">
        <v>5</v>
      </c>
      <c r="AZ23" s="14">
        <v>19</v>
      </c>
      <c r="BA23" s="8">
        <v>11</v>
      </c>
      <c r="BB23" s="8">
        <v>3</v>
      </c>
      <c r="BC23" s="4">
        <v>14</v>
      </c>
      <c r="BD23" s="7">
        <v>3</v>
      </c>
      <c r="BE23" s="7">
        <v>9</v>
      </c>
      <c r="BF23" s="7">
        <v>4</v>
      </c>
      <c r="BG23" s="7">
        <v>6</v>
      </c>
      <c r="BH23" s="7">
        <v>1</v>
      </c>
      <c r="BI23" s="3">
        <f t="shared" si="10"/>
        <v>149</v>
      </c>
      <c r="BJ23" s="64">
        <f t="shared" si="11"/>
        <v>84</v>
      </c>
      <c r="BK23" s="64">
        <f t="shared" si="12"/>
        <v>42</v>
      </c>
    </row>
    <row r="24" spans="1:63" ht="13.5" thickBot="1" x14ac:dyDescent="0.25">
      <c r="A24" s="55" t="s">
        <v>15</v>
      </c>
      <c r="B24" s="7">
        <v>1</v>
      </c>
      <c r="C24" s="7">
        <v>0</v>
      </c>
      <c r="D24" s="10">
        <v>1</v>
      </c>
      <c r="E24" s="7">
        <v>0</v>
      </c>
      <c r="F24" s="7">
        <v>1</v>
      </c>
      <c r="G24" s="10">
        <v>1</v>
      </c>
      <c r="H24" s="7">
        <v>1</v>
      </c>
      <c r="I24" s="7">
        <v>0</v>
      </c>
      <c r="J24" s="10">
        <v>1</v>
      </c>
      <c r="K24" s="8">
        <v>2</v>
      </c>
      <c r="L24" s="8">
        <v>0</v>
      </c>
      <c r="M24" s="10">
        <v>3</v>
      </c>
      <c r="N24" s="8">
        <v>1</v>
      </c>
      <c r="O24" s="8">
        <v>0</v>
      </c>
      <c r="P24" s="10">
        <v>1</v>
      </c>
      <c r="Q24" s="8">
        <v>1</v>
      </c>
      <c r="R24" s="8">
        <v>2</v>
      </c>
      <c r="S24" s="20">
        <v>3</v>
      </c>
      <c r="T24" s="7">
        <v>2</v>
      </c>
      <c r="U24" s="7">
        <v>0</v>
      </c>
      <c r="V24" s="20">
        <v>2</v>
      </c>
      <c r="W24" s="24">
        <v>2</v>
      </c>
      <c r="X24" s="24">
        <v>0</v>
      </c>
      <c r="Y24" s="20">
        <v>2</v>
      </c>
      <c r="Z24" s="28">
        <v>1</v>
      </c>
      <c r="AA24" s="28">
        <v>1</v>
      </c>
      <c r="AB24" s="22">
        <v>3</v>
      </c>
      <c r="AC24" s="7">
        <v>2</v>
      </c>
      <c r="AD24" s="7">
        <v>0</v>
      </c>
      <c r="AE24" s="10">
        <v>2</v>
      </c>
      <c r="AF24" s="17">
        <v>0</v>
      </c>
      <c r="AG24" s="17">
        <v>2</v>
      </c>
      <c r="AH24" s="31">
        <v>2</v>
      </c>
      <c r="AI24" s="54">
        <v>0</v>
      </c>
      <c r="AJ24" s="54">
        <v>1</v>
      </c>
      <c r="AK24" s="10">
        <v>1</v>
      </c>
      <c r="AL24" s="48">
        <f t="shared" si="0"/>
        <v>13</v>
      </c>
      <c r="AM24" s="48">
        <f t="shared" si="1"/>
        <v>7</v>
      </c>
      <c r="AN24" s="48">
        <f t="shared" si="1"/>
        <v>22</v>
      </c>
      <c r="AO24" s="50">
        <v>14</v>
      </c>
      <c r="AP24" s="50">
        <v>8</v>
      </c>
      <c r="AQ24" s="51">
        <v>24</v>
      </c>
      <c r="AR24" s="45">
        <v>15</v>
      </c>
      <c r="AS24" s="45">
        <v>3</v>
      </c>
      <c r="AT24" s="45">
        <v>19</v>
      </c>
      <c r="AU24" s="39">
        <v>20</v>
      </c>
      <c r="AV24" s="39">
        <v>10</v>
      </c>
      <c r="AW24" s="39">
        <v>30</v>
      </c>
      <c r="AX24" s="40">
        <v>11</v>
      </c>
      <c r="AY24" s="40">
        <v>7</v>
      </c>
      <c r="AZ24" s="14">
        <v>19</v>
      </c>
      <c r="BA24" s="8">
        <v>16</v>
      </c>
      <c r="BB24" s="8">
        <v>4</v>
      </c>
      <c r="BC24" s="4">
        <v>20</v>
      </c>
      <c r="BD24" s="7">
        <v>7</v>
      </c>
      <c r="BE24" s="7">
        <v>6</v>
      </c>
      <c r="BF24" s="7">
        <v>0</v>
      </c>
      <c r="BG24" s="7">
        <v>6</v>
      </c>
      <c r="BH24" s="7">
        <v>1</v>
      </c>
      <c r="BI24" s="3">
        <f t="shared" si="10"/>
        <v>154</v>
      </c>
      <c r="BJ24" s="64">
        <f t="shared" si="11"/>
        <v>89</v>
      </c>
      <c r="BK24" s="64">
        <f t="shared" si="12"/>
        <v>39</v>
      </c>
    </row>
    <row r="25" spans="1:63" ht="13.5" thickBot="1" x14ac:dyDescent="0.25">
      <c r="A25" s="55" t="s">
        <v>16</v>
      </c>
      <c r="B25" s="7">
        <v>16</v>
      </c>
      <c r="C25" s="7">
        <v>2</v>
      </c>
      <c r="D25" s="10">
        <v>18</v>
      </c>
      <c r="E25" s="7">
        <v>1</v>
      </c>
      <c r="F25" s="7">
        <v>5</v>
      </c>
      <c r="G25" s="10">
        <v>6</v>
      </c>
      <c r="H25" s="7">
        <v>4</v>
      </c>
      <c r="I25" s="7">
        <v>27</v>
      </c>
      <c r="J25" s="10">
        <v>31</v>
      </c>
      <c r="K25" s="8">
        <v>5</v>
      </c>
      <c r="L25" s="8">
        <v>11</v>
      </c>
      <c r="M25" s="10">
        <v>17</v>
      </c>
      <c r="N25" s="8">
        <v>4</v>
      </c>
      <c r="O25" s="8">
        <v>6</v>
      </c>
      <c r="P25" s="10">
        <v>11</v>
      </c>
      <c r="Q25" s="8">
        <v>7</v>
      </c>
      <c r="R25" s="8">
        <v>7</v>
      </c>
      <c r="S25" s="20">
        <v>15</v>
      </c>
      <c r="T25" s="7">
        <v>7</v>
      </c>
      <c r="U25" s="7">
        <v>4</v>
      </c>
      <c r="V25" s="20">
        <v>11</v>
      </c>
      <c r="W25" s="24">
        <v>11</v>
      </c>
      <c r="X25" s="24">
        <v>2</v>
      </c>
      <c r="Y25" s="20">
        <v>13</v>
      </c>
      <c r="Z25" s="28">
        <v>14</v>
      </c>
      <c r="AA25" s="28">
        <v>7</v>
      </c>
      <c r="AB25" s="22">
        <v>21</v>
      </c>
      <c r="AC25" s="7">
        <v>4</v>
      </c>
      <c r="AD25" s="7">
        <v>2</v>
      </c>
      <c r="AE25" s="10">
        <v>7</v>
      </c>
      <c r="AF25" s="17">
        <v>1</v>
      </c>
      <c r="AG25" s="17">
        <v>3</v>
      </c>
      <c r="AH25" s="31">
        <v>5</v>
      </c>
      <c r="AI25" s="54">
        <v>1</v>
      </c>
      <c r="AJ25" s="54">
        <v>0</v>
      </c>
      <c r="AK25" s="10">
        <v>1</v>
      </c>
      <c r="AL25" s="48">
        <v>83</v>
      </c>
      <c r="AM25" s="48">
        <v>83</v>
      </c>
      <c r="AN25" s="48">
        <v>168</v>
      </c>
      <c r="AO25" s="50">
        <v>163</v>
      </c>
      <c r="AP25" s="50">
        <v>41</v>
      </c>
      <c r="AQ25" s="51">
        <v>213</v>
      </c>
      <c r="AR25" s="45">
        <v>93</v>
      </c>
      <c r="AS25" s="45">
        <v>88</v>
      </c>
      <c r="AT25" s="45">
        <v>184</v>
      </c>
      <c r="AU25" s="39">
        <v>82</v>
      </c>
      <c r="AV25" s="39">
        <v>82</v>
      </c>
      <c r="AW25" s="39">
        <v>170</v>
      </c>
      <c r="AX25" s="40">
        <v>154</v>
      </c>
      <c r="AY25" s="40">
        <v>90</v>
      </c>
      <c r="AZ25" s="14">
        <v>253</v>
      </c>
      <c r="BA25" s="8">
        <v>171</v>
      </c>
      <c r="BB25" s="8">
        <v>88</v>
      </c>
      <c r="BC25" s="4">
        <v>266</v>
      </c>
      <c r="BD25" s="7">
        <v>221</v>
      </c>
      <c r="BE25" s="7">
        <v>128</v>
      </c>
      <c r="BF25" s="7">
        <v>101</v>
      </c>
      <c r="BG25" s="7">
        <v>138</v>
      </c>
      <c r="BH25" s="7">
        <v>43</v>
      </c>
      <c r="BI25" s="3">
        <f t="shared" si="10"/>
        <v>1885</v>
      </c>
      <c r="BJ25" s="64">
        <f t="shared" si="11"/>
        <v>746</v>
      </c>
      <c r="BK25" s="64">
        <f t="shared" si="12"/>
        <v>472</v>
      </c>
    </row>
    <row r="26" spans="1:63" ht="13.5" thickBot="1" x14ac:dyDescent="0.25">
      <c r="A26" s="55" t="s">
        <v>17</v>
      </c>
      <c r="B26" s="7">
        <v>15</v>
      </c>
      <c r="C26" s="7">
        <v>7</v>
      </c>
      <c r="D26" s="10">
        <v>22</v>
      </c>
      <c r="E26" s="7">
        <v>16</v>
      </c>
      <c r="F26" s="7">
        <v>12</v>
      </c>
      <c r="G26" s="10">
        <v>29</v>
      </c>
      <c r="H26" s="7">
        <v>8</v>
      </c>
      <c r="I26" s="7">
        <v>4</v>
      </c>
      <c r="J26" s="10">
        <v>12</v>
      </c>
      <c r="K26" s="8">
        <v>13</v>
      </c>
      <c r="L26" s="8">
        <v>11</v>
      </c>
      <c r="M26" s="10">
        <v>25</v>
      </c>
      <c r="N26" s="8">
        <v>12</v>
      </c>
      <c r="O26" s="8">
        <v>6</v>
      </c>
      <c r="P26" s="10">
        <v>21</v>
      </c>
      <c r="Q26" s="8">
        <v>21</v>
      </c>
      <c r="R26" s="8">
        <v>20</v>
      </c>
      <c r="S26" s="20">
        <v>43</v>
      </c>
      <c r="T26" s="7">
        <v>14</v>
      </c>
      <c r="U26" s="7">
        <v>17</v>
      </c>
      <c r="V26" s="20">
        <v>32</v>
      </c>
      <c r="W26" s="24">
        <v>15</v>
      </c>
      <c r="X26" s="24">
        <v>14</v>
      </c>
      <c r="Y26" s="20">
        <v>29</v>
      </c>
      <c r="Z26" s="28">
        <v>14</v>
      </c>
      <c r="AA26" s="28">
        <v>13</v>
      </c>
      <c r="AB26" s="22">
        <v>27</v>
      </c>
      <c r="AC26" s="7">
        <v>22</v>
      </c>
      <c r="AD26" s="7">
        <v>28</v>
      </c>
      <c r="AE26" s="10">
        <v>50</v>
      </c>
      <c r="AF26" s="17">
        <v>14</v>
      </c>
      <c r="AG26" s="17">
        <v>13</v>
      </c>
      <c r="AH26" s="31">
        <v>27</v>
      </c>
      <c r="AI26" s="54">
        <v>14</v>
      </c>
      <c r="AJ26" s="54">
        <v>7</v>
      </c>
      <c r="AK26" s="10">
        <v>21</v>
      </c>
      <c r="AL26" s="48">
        <f t="shared" si="0"/>
        <v>178</v>
      </c>
      <c r="AM26" s="48">
        <f t="shared" si="1"/>
        <v>152</v>
      </c>
      <c r="AN26" s="48">
        <f t="shared" si="1"/>
        <v>338</v>
      </c>
      <c r="AO26" s="50">
        <v>172</v>
      </c>
      <c r="AP26" s="50">
        <v>104</v>
      </c>
      <c r="AQ26" s="51">
        <v>280</v>
      </c>
      <c r="AR26" s="45">
        <v>165</v>
      </c>
      <c r="AS26" s="45">
        <v>122</v>
      </c>
      <c r="AT26" s="45">
        <v>305</v>
      </c>
      <c r="AU26" s="39">
        <v>219</v>
      </c>
      <c r="AV26" s="39">
        <v>109</v>
      </c>
      <c r="AW26" s="39">
        <v>328</v>
      </c>
      <c r="AX26" s="40">
        <v>231</v>
      </c>
      <c r="AY26" s="40">
        <v>152</v>
      </c>
      <c r="AZ26" s="14">
        <v>383</v>
      </c>
      <c r="BA26" s="8">
        <v>251</v>
      </c>
      <c r="BB26" s="8">
        <v>138</v>
      </c>
      <c r="BC26" s="4">
        <v>401</v>
      </c>
      <c r="BD26" s="7">
        <v>479</v>
      </c>
      <c r="BE26" s="7">
        <v>190</v>
      </c>
      <c r="BF26" s="7">
        <v>257</v>
      </c>
      <c r="BG26" s="7">
        <v>201</v>
      </c>
      <c r="BH26" s="7">
        <v>35</v>
      </c>
      <c r="BI26" s="3">
        <f t="shared" si="10"/>
        <v>3197</v>
      </c>
      <c r="BJ26" s="64">
        <f t="shared" si="11"/>
        <v>1216</v>
      </c>
      <c r="BK26" s="64">
        <f t="shared" si="12"/>
        <v>777</v>
      </c>
    </row>
    <row r="27" spans="1:63" ht="13.5" thickBot="1" x14ac:dyDescent="0.25">
      <c r="A27" s="55" t="s">
        <v>18</v>
      </c>
      <c r="B27" s="7">
        <v>1</v>
      </c>
      <c r="C27" s="7">
        <v>1</v>
      </c>
      <c r="D27" s="10">
        <v>2</v>
      </c>
      <c r="E27" s="7">
        <v>3</v>
      </c>
      <c r="F27" s="7">
        <v>0</v>
      </c>
      <c r="G27" s="10">
        <v>3</v>
      </c>
      <c r="H27" s="7">
        <v>0</v>
      </c>
      <c r="I27" s="7">
        <v>0</v>
      </c>
      <c r="J27" s="10">
        <v>0</v>
      </c>
      <c r="K27" s="7">
        <v>1</v>
      </c>
      <c r="L27" s="7">
        <v>2</v>
      </c>
      <c r="M27" s="10">
        <v>5</v>
      </c>
      <c r="N27" s="8">
        <v>1</v>
      </c>
      <c r="O27" s="8">
        <v>0</v>
      </c>
      <c r="P27" s="10">
        <v>1</v>
      </c>
      <c r="Q27" s="8">
        <v>4</v>
      </c>
      <c r="R27" s="8">
        <v>2</v>
      </c>
      <c r="S27" s="20">
        <v>6</v>
      </c>
      <c r="T27" s="24">
        <v>4</v>
      </c>
      <c r="U27" s="24">
        <v>1</v>
      </c>
      <c r="V27" s="20">
        <v>6</v>
      </c>
      <c r="W27" s="24">
        <v>3</v>
      </c>
      <c r="X27" s="24">
        <v>0</v>
      </c>
      <c r="Y27" s="20">
        <v>3</v>
      </c>
      <c r="Z27" s="28">
        <v>1</v>
      </c>
      <c r="AA27" s="28">
        <v>2</v>
      </c>
      <c r="AB27" s="22">
        <v>3</v>
      </c>
      <c r="AC27" s="7">
        <v>3</v>
      </c>
      <c r="AD27" s="7">
        <v>1</v>
      </c>
      <c r="AE27" s="10">
        <v>4</v>
      </c>
      <c r="AF27" s="17">
        <v>1</v>
      </c>
      <c r="AG27" s="17">
        <v>4</v>
      </c>
      <c r="AH27" s="31">
        <v>6</v>
      </c>
      <c r="AI27" s="54">
        <v>0</v>
      </c>
      <c r="AJ27" s="54">
        <v>1</v>
      </c>
      <c r="AK27" s="10">
        <v>3</v>
      </c>
      <c r="AL27" s="48">
        <f t="shared" si="0"/>
        <v>22</v>
      </c>
      <c r="AM27" s="48">
        <f t="shared" si="1"/>
        <v>14</v>
      </c>
      <c r="AN27" s="48">
        <f>SUM(D27+G27+J27+M27+P27+S27+V27+Y27+AB27+AE27+AH27+AK27)</f>
        <v>42</v>
      </c>
      <c r="AO27" s="50">
        <v>44</v>
      </c>
      <c r="AP27" s="50">
        <v>33</v>
      </c>
      <c r="AQ27" s="51">
        <v>80</v>
      </c>
      <c r="AR27" s="45">
        <v>49</v>
      </c>
      <c r="AS27" s="45">
        <v>36</v>
      </c>
      <c r="AT27" s="45">
        <v>89</v>
      </c>
      <c r="AU27" s="39">
        <v>32</v>
      </c>
      <c r="AV27" s="39">
        <v>36</v>
      </c>
      <c r="AW27" s="39">
        <v>71</v>
      </c>
      <c r="AX27" s="40">
        <v>51</v>
      </c>
      <c r="AY27" s="40">
        <v>38</v>
      </c>
      <c r="AZ27" s="14">
        <v>94</v>
      </c>
      <c r="BA27" s="8">
        <v>37</v>
      </c>
      <c r="BB27" s="8">
        <v>21</v>
      </c>
      <c r="BC27" s="4">
        <v>58</v>
      </c>
      <c r="BD27" s="7">
        <v>4</v>
      </c>
      <c r="BE27" s="7">
        <v>0</v>
      </c>
      <c r="BF27" s="7">
        <v>0</v>
      </c>
      <c r="BG27" s="7">
        <v>0</v>
      </c>
      <c r="BH27" s="7">
        <v>0</v>
      </c>
      <c r="BI27" s="3">
        <f t="shared" si="10"/>
        <v>438</v>
      </c>
      <c r="BJ27" s="64">
        <f t="shared" si="11"/>
        <v>235</v>
      </c>
      <c r="BK27" s="64">
        <f t="shared" si="12"/>
        <v>178</v>
      </c>
    </row>
    <row r="28" spans="1:63" ht="13.5" thickBot="1" x14ac:dyDescent="0.25">
      <c r="A28" s="16" t="s">
        <v>34</v>
      </c>
      <c r="B28" s="26">
        <f t="shared" ref="B28:AK28" si="13">SUM(B18:B27)</f>
        <v>48</v>
      </c>
      <c r="C28" s="26">
        <f t="shared" si="13"/>
        <v>36</v>
      </c>
      <c r="D28" s="27">
        <f t="shared" si="13"/>
        <v>86</v>
      </c>
      <c r="E28" s="27">
        <f t="shared" si="13"/>
        <v>39</v>
      </c>
      <c r="F28" s="27">
        <f t="shared" si="13"/>
        <v>30</v>
      </c>
      <c r="G28" s="27">
        <f t="shared" si="13"/>
        <v>72</v>
      </c>
      <c r="H28" s="27">
        <f t="shared" si="13"/>
        <v>61</v>
      </c>
      <c r="I28" s="27">
        <f t="shared" si="13"/>
        <v>50</v>
      </c>
      <c r="J28" s="27">
        <f t="shared" si="13"/>
        <v>111</v>
      </c>
      <c r="K28" s="27">
        <f t="shared" si="13"/>
        <v>45</v>
      </c>
      <c r="L28" s="27">
        <f t="shared" si="13"/>
        <v>35</v>
      </c>
      <c r="M28" s="27">
        <f t="shared" si="13"/>
        <v>88</v>
      </c>
      <c r="N28" s="27">
        <f t="shared" si="13"/>
        <v>48</v>
      </c>
      <c r="O28" s="27">
        <f t="shared" si="13"/>
        <v>24</v>
      </c>
      <c r="P28" s="27">
        <f t="shared" si="13"/>
        <v>78</v>
      </c>
      <c r="Q28" s="27">
        <f t="shared" si="13"/>
        <v>65</v>
      </c>
      <c r="R28" s="27">
        <f t="shared" si="13"/>
        <v>71</v>
      </c>
      <c r="S28" s="27">
        <f t="shared" si="13"/>
        <v>139</v>
      </c>
      <c r="T28" s="27">
        <f t="shared" si="13"/>
        <v>64</v>
      </c>
      <c r="U28" s="27">
        <f t="shared" si="13"/>
        <v>34</v>
      </c>
      <c r="V28" s="27">
        <f t="shared" si="13"/>
        <v>101</v>
      </c>
      <c r="W28" s="27">
        <f t="shared" si="13"/>
        <v>74</v>
      </c>
      <c r="X28" s="27">
        <f t="shared" si="13"/>
        <v>42</v>
      </c>
      <c r="Y28" s="27">
        <f t="shared" si="13"/>
        <v>117</v>
      </c>
      <c r="Z28" s="34">
        <f t="shared" si="13"/>
        <v>61</v>
      </c>
      <c r="AA28" s="34">
        <f t="shared" si="13"/>
        <v>53</v>
      </c>
      <c r="AB28" s="34">
        <f t="shared" si="13"/>
        <v>121</v>
      </c>
      <c r="AC28" s="35">
        <f t="shared" si="13"/>
        <v>49</v>
      </c>
      <c r="AD28" s="35">
        <f t="shared" si="13"/>
        <v>56</v>
      </c>
      <c r="AE28" s="35">
        <f t="shared" si="13"/>
        <v>109</v>
      </c>
      <c r="AF28" s="34">
        <f t="shared" si="13"/>
        <v>40</v>
      </c>
      <c r="AG28" s="34">
        <f t="shared" si="13"/>
        <v>53</v>
      </c>
      <c r="AH28" s="34">
        <f t="shared" si="13"/>
        <v>95</v>
      </c>
      <c r="AI28" s="34">
        <f t="shared" si="13"/>
        <v>19</v>
      </c>
      <c r="AJ28" s="34">
        <f t="shared" si="13"/>
        <v>16</v>
      </c>
      <c r="AK28" s="27">
        <f t="shared" si="13"/>
        <v>38</v>
      </c>
      <c r="AL28" s="69">
        <f t="shared" ref="AL28:AZ28" si="14">SUM(AL18:AL27)</f>
        <v>620</v>
      </c>
      <c r="AM28" s="69">
        <f t="shared" si="14"/>
        <v>508</v>
      </c>
      <c r="AN28" s="69">
        <f t="shared" si="14"/>
        <v>1168</v>
      </c>
      <c r="AO28" s="67">
        <f t="shared" si="14"/>
        <v>713</v>
      </c>
      <c r="AP28" s="67">
        <f t="shared" si="14"/>
        <v>438</v>
      </c>
      <c r="AQ28" s="67">
        <f t="shared" si="14"/>
        <v>1242</v>
      </c>
      <c r="AR28" s="68">
        <f t="shared" si="14"/>
        <v>717</v>
      </c>
      <c r="AS28" s="68">
        <f t="shared" si="14"/>
        <v>524</v>
      </c>
      <c r="AT28" s="68">
        <f t="shared" si="14"/>
        <v>1291</v>
      </c>
      <c r="AU28" s="42">
        <f t="shared" si="14"/>
        <v>831</v>
      </c>
      <c r="AV28" s="42">
        <f t="shared" si="14"/>
        <v>540</v>
      </c>
      <c r="AW28" s="42">
        <f t="shared" si="14"/>
        <v>1398</v>
      </c>
      <c r="AX28" s="69">
        <f t="shared" si="14"/>
        <v>825</v>
      </c>
      <c r="AY28" s="69">
        <f t="shared" si="14"/>
        <v>555</v>
      </c>
      <c r="AZ28" s="69">
        <f t="shared" si="14"/>
        <v>1416</v>
      </c>
      <c r="BA28" s="4">
        <f>SUM(BA19:BA27)</f>
        <v>754</v>
      </c>
      <c r="BB28" s="4">
        <f>SUM(BB18:BB27)</f>
        <v>390</v>
      </c>
      <c r="BC28" s="4">
        <v>1195</v>
      </c>
      <c r="BD28" s="71">
        <v>1234</v>
      </c>
      <c r="BE28" s="71">
        <v>617</v>
      </c>
      <c r="BF28" s="71">
        <v>593</v>
      </c>
      <c r="BG28" s="71">
        <v>692</v>
      </c>
      <c r="BH28" s="71">
        <v>259</v>
      </c>
      <c r="BI28" s="3">
        <f t="shared" si="10"/>
        <v>11105</v>
      </c>
      <c r="BJ28" s="3">
        <f>SUM(BJ18:BJ27)</f>
        <v>4460</v>
      </c>
      <c r="BK28" s="3">
        <f t="shared" si="12"/>
        <v>2955</v>
      </c>
    </row>
    <row r="29" spans="1:63" ht="14.25" thickTop="1" thickBot="1" x14ac:dyDescent="0.25">
      <c r="A29" s="36" t="s">
        <v>32</v>
      </c>
      <c r="B29" s="37">
        <f>SUM(B28+B16+B9)</f>
        <v>87</v>
      </c>
      <c r="C29" s="37">
        <f>SUM(C28+C16+C9)</f>
        <v>74</v>
      </c>
      <c r="D29" s="37">
        <f t="shared" ref="D29:J29" si="15">SUM(D28+D16+D9)</f>
        <v>165</v>
      </c>
      <c r="E29" s="37">
        <f t="shared" si="15"/>
        <v>115</v>
      </c>
      <c r="F29" s="37">
        <f t="shared" si="15"/>
        <v>113</v>
      </c>
      <c r="G29" s="37">
        <f t="shared" si="15"/>
        <v>231</v>
      </c>
      <c r="H29" s="37">
        <f t="shared" si="15"/>
        <v>115</v>
      </c>
      <c r="I29" s="37">
        <f t="shared" si="15"/>
        <v>113</v>
      </c>
      <c r="J29" s="37">
        <f t="shared" si="15"/>
        <v>228</v>
      </c>
      <c r="K29" s="37">
        <f t="shared" ref="K29:AJ29" si="16">SUM(K28+K16+K9)</f>
        <v>79</v>
      </c>
      <c r="L29" s="37">
        <f t="shared" si="16"/>
        <v>103</v>
      </c>
      <c r="M29" s="37">
        <f t="shared" si="16"/>
        <v>199</v>
      </c>
      <c r="N29" s="37">
        <f t="shared" si="16"/>
        <v>99</v>
      </c>
      <c r="O29" s="37">
        <f t="shared" si="16"/>
        <v>52</v>
      </c>
      <c r="P29" s="37">
        <f t="shared" si="16"/>
        <v>199</v>
      </c>
      <c r="Q29" s="37">
        <f t="shared" si="16"/>
        <v>133</v>
      </c>
      <c r="R29" s="37">
        <f t="shared" si="16"/>
        <v>111</v>
      </c>
      <c r="S29" s="37">
        <f t="shared" si="16"/>
        <v>255</v>
      </c>
      <c r="T29" s="37">
        <f t="shared" si="16"/>
        <v>92</v>
      </c>
      <c r="U29" s="37">
        <f t="shared" si="16"/>
        <v>64</v>
      </c>
      <c r="V29" s="37">
        <f t="shared" si="16"/>
        <v>165</v>
      </c>
      <c r="W29" s="37">
        <f t="shared" si="16"/>
        <v>127</v>
      </c>
      <c r="X29" s="37">
        <f t="shared" si="16"/>
        <v>92</v>
      </c>
      <c r="Y29" s="37">
        <f t="shared" si="16"/>
        <v>221</v>
      </c>
      <c r="Z29" s="37">
        <f t="shared" si="16"/>
        <v>117</v>
      </c>
      <c r="AA29" s="37">
        <f t="shared" si="16"/>
        <v>101</v>
      </c>
      <c r="AB29" s="37">
        <f t="shared" si="16"/>
        <v>229</v>
      </c>
      <c r="AC29" s="37">
        <f t="shared" si="16"/>
        <v>141</v>
      </c>
      <c r="AD29" s="37">
        <f t="shared" si="16"/>
        <v>93</v>
      </c>
      <c r="AE29" s="37">
        <f t="shared" si="16"/>
        <v>245</v>
      </c>
      <c r="AF29" s="37">
        <f t="shared" si="16"/>
        <v>71</v>
      </c>
      <c r="AG29" s="37">
        <f t="shared" si="16"/>
        <v>85</v>
      </c>
      <c r="AH29" s="37">
        <f t="shared" si="16"/>
        <v>173</v>
      </c>
      <c r="AI29" s="37">
        <f t="shared" si="16"/>
        <v>29</v>
      </c>
      <c r="AJ29" s="37">
        <f t="shared" si="16"/>
        <v>35</v>
      </c>
      <c r="AK29" s="37">
        <f>SUM(AK28+AK16+AK9)</f>
        <v>70</v>
      </c>
      <c r="AL29" s="49">
        <f>SUM(AL9+AL16+AL28)</f>
        <v>1363</v>
      </c>
      <c r="AM29" s="49">
        <f t="shared" ref="AM29:AN29" si="17">SUM(AM9+AM16+AM28)</f>
        <v>1122</v>
      </c>
      <c r="AN29" s="49">
        <f t="shared" si="17"/>
        <v>2614</v>
      </c>
      <c r="AO29" s="50">
        <f>SUM(AO28+AO16+AO9)</f>
        <v>1579</v>
      </c>
      <c r="AP29" s="50">
        <f>SUM(AP28+AP16+AP9)</f>
        <v>1284</v>
      </c>
      <c r="AQ29" s="50">
        <f>SUM(AQ28+AQ16+AQ9)</f>
        <v>3043</v>
      </c>
      <c r="AR29" s="45">
        <v>1205</v>
      </c>
      <c r="AS29" s="45">
        <f>SUM(AS9,AS16,AS28)</f>
        <v>1628</v>
      </c>
      <c r="AT29" s="45">
        <v>2890</v>
      </c>
      <c r="AU29" s="42">
        <v>1586</v>
      </c>
      <c r="AV29" s="42">
        <f>SUM(AV9,AV16,AV28)</f>
        <v>1372</v>
      </c>
      <c r="AW29" s="42">
        <v>3014</v>
      </c>
      <c r="AX29" s="41">
        <v>1685</v>
      </c>
      <c r="AY29" s="41">
        <f>SUM(AY9,AY16,AY28)</f>
        <v>1151</v>
      </c>
      <c r="AZ29" s="41">
        <v>2953</v>
      </c>
      <c r="BA29" s="37">
        <v>1834</v>
      </c>
      <c r="BB29" s="37">
        <f>SUM(BB9,BB16,BB28)</f>
        <v>974</v>
      </c>
      <c r="BC29" s="37">
        <v>2887</v>
      </c>
      <c r="BD29" s="37">
        <v>3730</v>
      </c>
      <c r="BE29" s="37">
        <v>1374</v>
      </c>
      <c r="BF29" s="37">
        <v>1270</v>
      </c>
      <c r="BG29" s="37">
        <v>1232</v>
      </c>
      <c r="BH29" s="37">
        <v>501</v>
      </c>
      <c r="BI29" s="3">
        <f t="shared" si="10"/>
        <v>25508</v>
      </c>
      <c r="BJ29" s="7">
        <f>SUM(AL29+AO29+AR29+AU29+AX29+BA29)</f>
        <v>9252</v>
      </c>
      <c r="BK29" s="63">
        <f>SUM(AM29+AP29+AS29+AV29+AY29+BB29)</f>
        <v>7531</v>
      </c>
    </row>
    <row r="30" spans="1:63" ht="13.5" thickTop="1" x14ac:dyDescent="0.2"/>
    <row r="31" spans="1:63" x14ac:dyDescent="0.2">
      <c r="A31" s="57" t="s">
        <v>63</v>
      </c>
      <c r="B31" s="58"/>
      <c r="C31" s="58"/>
      <c r="D31" s="59">
        <f>AVERAGE(D6,D7,D8,D11,D12,D13,D14,D15,D18,D19,D20,D21,D22,D23,D24,D25,D26,D27)</f>
        <v>9.1666666666666661</v>
      </c>
      <c r="E31" s="60"/>
      <c r="F31" s="60"/>
      <c r="G31" s="59">
        <f>AVERAGE(G6,G7,G8,G11,G12,G13,G14,G15,G18,G19,G20,G21,G22,G23,G24,G25,G26,G27)</f>
        <v>12.833333333333334</v>
      </c>
      <c r="H31" s="58"/>
      <c r="I31" s="58"/>
      <c r="J31" s="59">
        <f>AVERAGE(J6,J7,J8,J11,J12,J13,J14,J15,J18,J19,J20,J21,J22,J23,J24,J25,J26,J27)</f>
        <v>12.666666666666666</v>
      </c>
      <c r="K31" s="58"/>
      <c r="L31" s="58"/>
      <c r="M31" s="59">
        <f>AVERAGE(M6,M7,M8,M11,M12,M13,M14,M15,M18,M19,M20,M21,M22,M23,M24,M25,M26,M27)</f>
        <v>11.055555555555555</v>
      </c>
      <c r="N31" s="58"/>
      <c r="O31" s="58"/>
      <c r="P31" s="59">
        <f>AVERAGE(P6,P7,P8,P11,P12,P13,P14,P15,P18,P19,P20,P22,P21,P23,P24,P25,P26,P27)</f>
        <v>11.055555555555555</v>
      </c>
      <c r="Q31" s="58"/>
      <c r="R31" s="58"/>
      <c r="S31" s="59">
        <f>AVERAGE(S6,S7,S8,S11,S12,S13,S14,S15,S18,S19,S20,S21,S22,S23,S24,S25,S26,S27)</f>
        <v>14.166666666666666</v>
      </c>
      <c r="T31" s="58"/>
      <c r="U31" s="58"/>
      <c r="V31" s="59">
        <f>AVERAGE(V6,V7,V8,V11,V12,V13,V14,V15,V18,V19,V20,V21,V22,V23,V24,V25,V26,V27)</f>
        <v>9.1666666666666661</v>
      </c>
      <c r="W31" s="58"/>
      <c r="X31" s="58"/>
      <c r="Y31" s="59">
        <f>AVERAGE(Y6,Y7,Y8,Y11,Y12,Y13,Y14,Y15,Y18,Y19,Y20,Y21,Y22,Y24,Y23,Y25,Y26,Y27)</f>
        <v>12.277777777777779</v>
      </c>
      <c r="Z31" s="58"/>
      <c r="AA31" s="58"/>
      <c r="AB31" s="59">
        <f>AVERAGE(AB6,AB7,AB8,AB11,AB12,AB13,AB14,AB15,AB18,AB19,AB20,AB21,AB22,AB24,AB23,AB25,AB26,AB27)</f>
        <v>12.722222222222221</v>
      </c>
      <c r="AC31" s="58"/>
      <c r="AD31" s="58"/>
      <c r="AE31" s="59">
        <f>AVERAGE(AE6,AE7,AE8,AE11,AE12,AE13,AE14,AE15,AE18,AE19,AE20,AE21,AE22,AE23,AE24,AE25,AE26,AE27)</f>
        <v>13.611111111111111</v>
      </c>
      <c r="AF31" s="58"/>
      <c r="AG31" s="58"/>
      <c r="AH31" s="59">
        <f>AVERAGE(AH6,AH7,AH8,AH11,AH12,AH13,AH14,AH15,AH18,AH19,AH20,AH21,AH22,AH23,AH24,AH25,AH26,AH27)</f>
        <v>9.6111111111111107</v>
      </c>
      <c r="AI31" s="58"/>
      <c r="AJ31" s="58"/>
      <c r="AK31" s="59">
        <f>AVERAGE(AK6,AK7,AK8,AK11,AK12,AK13,AK14,AK15,AK18,AK19,AK20,AK21,AK22,AK23,AK24,AK25,AK26,AK27)</f>
        <v>3.8888888888888888</v>
      </c>
      <c r="AS31" s="66"/>
      <c r="AT31" s="66"/>
      <c r="AU31" s="66"/>
      <c r="AV31" s="46"/>
      <c r="AW31" s="66"/>
      <c r="AX31" s="66"/>
      <c r="AY31" s="46"/>
      <c r="AZ31" s="66"/>
      <c r="BA31" s="66"/>
      <c r="BB31" s="46"/>
    </row>
    <row r="32" spans="1:63" x14ac:dyDescent="0.2">
      <c r="A32" s="61" t="s">
        <v>62</v>
      </c>
      <c r="B32" s="62">
        <f>AVERAGE(D29,G29,J29,M29,S29,V29,Y29,AB29,AE29,AH29,AK29)</f>
        <v>198.27272727272728</v>
      </c>
      <c r="AI32" t="s">
        <v>40</v>
      </c>
    </row>
    <row r="33" spans="2:37" x14ac:dyDescent="0.2">
      <c r="B33" s="18" t="s">
        <v>52</v>
      </c>
      <c r="E33" s="18" t="s">
        <v>53</v>
      </c>
      <c r="K33" s="18" t="s">
        <v>54</v>
      </c>
      <c r="N33" s="18" t="s">
        <v>56</v>
      </c>
      <c r="T33" s="18" t="s">
        <v>54</v>
      </c>
      <c r="Z33" s="18" t="s">
        <v>52</v>
      </c>
      <c r="AC33" s="18" t="s">
        <v>55</v>
      </c>
      <c r="AI33" t="s">
        <v>48</v>
      </c>
      <c r="AK33" t="s">
        <v>49</v>
      </c>
    </row>
    <row r="34" spans="2:37" x14ac:dyDescent="0.2">
      <c r="K34" s="18" t="s">
        <v>58</v>
      </c>
      <c r="T34" s="18" t="s">
        <v>57</v>
      </c>
      <c r="Z34" t="s">
        <v>60</v>
      </c>
      <c r="AF34" s="18" t="s">
        <v>59</v>
      </c>
      <c r="AI34" t="s">
        <v>46</v>
      </c>
      <c r="AK34" t="s">
        <v>50</v>
      </c>
    </row>
    <row r="35" spans="2:37" x14ac:dyDescent="0.2">
      <c r="K35" s="18" t="s">
        <v>61</v>
      </c>
      <c r="Z35" s="18" t="s">
        <v>61</v>
      </c>
      <c r="AI35" t="s">
        <v>47</v>
      </c>
      <c r="AK35" t="s">
        <v>51</v>
      </c>
    </row>
  </sheetData>
  <mergeCells count="22">
    <mergeCell ref="BA4:BC4"/>
    <mergeCell ref="AL4:AN4"/>
    <mergeCell ref="AO4:AQ4"/>
    <mergeCell ref="AR4:AT4"/>
    <mergeCell ref="AU4:AW4"/>
    <mergeCell ref="AX4:AZ4"/>
    <mergeCell ref="A3:A4"/>
    <mergeCell ref="B3:AN3"/>
    <mergeCell ref="BA3:BK3"/>
    <mergeCell ref="B4:D4"/>
    <mergeCell ref="E4:G4"/>
    <mergeCell ref="H4:J4"/>
    <mergeCell ref="K4:M4"/>
    <mergeCell ref="N4:P4"/>
    <mergeCell ref="Q4:S4"/>
    <mergeCell ref="T4:V4"/>
    <mergeCell ref="BI4:BK4"/>
    <mergeCell ref="W4:Y4"/>
    <mergeCell ref="Z4:AB4"/>
    <mergeCell ref="AC4:AE4"/>
    <mergeCell ref="AF4:AH4"/>
    <mergeCell ref="AI4:AK4"/>
  </mergeCells>
  <pageMargins left="0.25" right="0.25" top="0.75" bottom="0.75" header="0.3" footer="0.3"/>
  <pageSetup scale="58" orientation="landscape" verticalDpi="0" r:id="rId1"/>
  <colBreaks count="1" manualBreakCount="1">
    <brk id="5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Ene-Dic 2015</vt:lpstr>
    </vt:vector>
  </TitlesOfParts>
  <Company>itaipqroo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</dc:creator>
  <cp:lastModifiedBy>Marylu</cp:lastModifiedBy>
  <cp:lastPrinted>2016-04-01T19:57:01Z</cp:lastPrinted>
  <dcterms:created xsi:type="dcterms:W3CDTF">2009-03-04T15:57:52Z</dcterms:created>
  <dcterms:modified xsi:type="dcterms:W3CDTF">2017-04-18T19:26:07Z</dcterms:modified>
</cp:coreProperties>
</file>